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ONG VIEC HOA TU 12.2023\CB,HCPV_VPUBNDTP_ 10102023\1. Cong\NAM 2026\1. Thong ke du lieu\Du lieu_Thang 4_2026\Van ban nhap\"/>
    </mc:Choice>
  </mc:AlternateContent>
  <bookViews>
    <workbookView xWindow="-105" yWindow="-105" windowWidth="30930" windowHeight="16770"/>
  </bookViews>
  <sheets>
    <sheet name="NĂM 2026" sheetId="1" r:id="rId1"/>
  </sheets>
  <definedNames>
    <definedName name="_xlnm.Print_Area" localSheetId="0">'NĂM 2026'!$A$1:$H$399</definedName>
    <definedName name="_xlnm.Print_Titles" localSheetId="0">'NĂM 2026'!$4:$5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9" i="1" l="1"/>
  <c r="F79" i="1"/>
  <c r="G79" i="1"/>
  <c r="D79" i="1"/>
  <c r="E178" i="1"/>
  <c r="F178" i="1"/>
  <c r="G178" i="1"/>
  <c r="D178" i="1"/>
  <c r="E250" i="1" l="1"/>
  <c r="F250" i="1"/>
  <c r="G250" i="1"/>
  <c r="D250" i="1"/>
  <c r="E181" i="1"/>
  <c r="F181" i="1"/>
  <c r="G181" i="1"/>
  <c r="D181" i="1"/>
  <c r="E256" i="1" l="1"/>
  <c r="F256" i="1"/>
  <c r="G256" i="1"/>
  <c r="D256" i="1"/>
  <c r="E384" i="1" l="1"/>
  <c r="F384" i="1"/>
  <c r="G384" i="1"/>
  <c r="D384" i="1"/>
  <c r="E379" i="1"/>
  <c r="F379" i="1"/>
  <c r="G379" i="1"/>
  <c r="D379" i="1"/>
  <c r="E142" i="1"/>
  <c r="F142" i="1"/>
  <c r="G142" i="1"/>
  <c r="D142" i="1"/>
  <c r="E129" i="1" l="1"/>
  <c r="D129" i="1"/>
  <c r="G129" i="1"/>
  <c r="F129" i="1"/>
  <c r="E375" i="1"/>
  <c r="F375" i="1"/>
  <c r="G375" i="1"/>
  <c r="D375" i="1"/>
  <c r="E372" i="1"/>
  <c r="F372" i="1"/>
  <c r="G372" i="1"/>
  <c r="D372" i="1"/>
  <c r="G304" i="1"/>
  <c r="E369" i="1"/>
  <c r="F369" i="1"/>
  <c r="G369" i="1"/>
  <c r="D369" i="1"/>
  <c r="E365" i="1"/>
  <c r="F365" i="1"/>
  <c r="G365" i="1"/>
  <c r="D365" i="1"/>
  <c r="E31" i="1" l="1"/>
  <c r="F31" i="1"/>
  <c r="G31" i="1"/>
  <c r="D31" i="1"/>
  <c r="E265" i="1"/>
  <c r="F265" i="1"/>
  <c r="G265" i="1"/>
  <c r="D265" i="1"/>
  <c r="E358" i="1"/>
  <c r="F358" i="1"/>
  <c r="G358" i="1"/>
  <c r="D358" i="1"/>
  <c r="E361" i="1"/>
  <c r="F361" i="1"/>
  <c r="G361" i="1"/>
  <c r="D361" i="1"/>
  <c r="E284" i="1" l="1"/>
  <c r="E282" i="1"/>
  <c r="E390" i="1"/>
  <c r="F390" i="1"/>
  <c r="G390" i="1"/>
  <c r="D390" i="1"/>
  <c r="E356" i="1"/>
  <c r="F356" i="1"/>
  <c r="G356" i="1"/>
  <c r="D356" i="1"/>
  <c r="E352" i="1"/>
  <c r="F352" i="1"/>
  <c r="G352" i="1"/>
  <c r="D352" i="1"/>
  <c r="E346" i="1"/>
  <c r="F346" i="1"/>
  <c r="G346" i="1"/>
  <c r="D346" i="1"/>
  <c r="E338" i="1"/>
  <c r="F338" i="1"/>
  <c r="G338" i="1"/>
  <c r="D338" i="1"/>
  <c r="E333" i="1"/>
  <c r="F333" i="1"/>
  <c r="G333" i="1"/>
  <c r="D333" i="1"/>
  <c r="E327" i="1"/>
  <c r="F327" i="1"/>
  <c r="G327" i="1"/>
  <c r="D327" i="1"/>
  <c r="E316" i="1"/>
  <c r="F316" i="1"/>
  <c r="G316" i="1"/>
  <c r="D316" i="1"/>
  <c r="E306" i="1"/>
  <c r="F306" i="1"/>
  <c r="G306" i="1"/>
  <c r="D306" i="1"/>
  <c r="E302" i="1"/>
  <c r="F302" i="1"/>
  <c r="G302" i="1"/>
  <c r="D302" i="1"/>
  <c r="E298" i="1"/>
  <c r="F298" i="1"/>
  <c r="G298" i="1"/>
  <c r="D298" i="1"/>
  <c r="E289" i="1" l="1"/>
  <c r="F289" i="1"/>
  <c r="G289" i="1"/>
  <c r="E286" i="1"/>
  <c r="F286" i="1"/>
  <c r="G286" i="1"/>
  <c r="D286" i="1"/>
  <c r="E281" i="1"/>
  <c r="F281" i="1"/>
  <c r="G281" i="1"/>
  <c r="D281" i="1"/>
  <c r="E277" i="1"/>
  <c r="F277" i="1"/>
  <c r="G277" i="1"/>
  <c r="D277" i="1"/>
  <c r="E273" i="1"/>
  <c r="F273" i="1"/>
  <c r="G273" i="1"/>
  <c r="D273" i="1"/>
  <c r="E268" i="1"/>
  <c r="F268" i="1"/>
  <c r="G268" i="1"/>
  <c r="D268" i="1"/>
  <c r="E260" i="1"/>
  <c r="F260" i="1"/>
  <c r="G260" i="1"/>
  <c r="D260" i="1"/>
  <c r="E246" i="1"/>
  <c r="F246" i="1"/>
  <c r="G246" i="1"/>
  <c r="D246" i="1"/>
  <c r="E239" i="1"/>
  <c r="F239" i="1"/>
  <c r="G239" i="1"/>
  <c r="D239" i="1"/>
  <c r="E236" i="1"/>
  <c r="F236" i="1"/>
  <c r="G236" i="1"/>
  <c r="D236" i="1"/>
  <c r="E230" i="1"/>
  <c r="F230" i="1"/>
  <c r="G230" i="1"/>
  <c r="D230" i="1"/>
  <c r="E223" i="1"/>
  <c r="F223" i="1"/>
  <c r="G223" i="1"/>
  <c r="D223" i="1"/>
  <c r="E219" i="1"/>
  <c r="F219" i="1"/>
  <c r="G219" i="1"/>
  <c r="D219" i="1"/>
  <c r="E214" i="1"/>
  <c r="F214" i="1"/>
  <c r="G214" i="1"/>
  <c r="D214" i="1"/>
  <c r="E211" i="1"/>
  <c r="F211" i="1"/>
  <c r="G211" i="1"/>
  <c r="D211" i="1"/>
  <c r="E203" i="1"/>
  <c r="F203" i="1"/>
  <c r="G203" i="1"/>
  <c r="D203" i="1"/>
  <c r="E201" i="1"/>
  <c r="F201" i="1"/>
  <c r="G201" i="1"/>
  <c r="D201" i="1"/>
  <c r="E199" i="1"/>
  <c r="F199" i="1"/>
  <c r="G199" i="1"/>
  <c r="D199" i="1"/>
  <c r="E194" i="1"/>
  <c r="F194" i="1"/>
  <c r="G194" i="1"/>
  <c r="D194" i="1"/>
  <c r="E190" i="1"/>
  <c r="F190" i="1"/>
  <c r="G190" i="1"/>
  <c r="D190" i="1"/>
  <c r="E173" i="1"/>
  <c r="F173" i="1"/>
  <c r="G173" i="1"/>
  <c r="D173" i="1"/>
  <c r="E171" i="1"/>
  <c r="F171" i="1"/>
  <c r="G171" i="1"/>
  <c r="D171" i="1"/>
  <c r="E159" i="1"/>
  <c r="F159" i="1"/>
  <c r="G159" i="1"/>
  <c r="D159" i="1"/>
  <c r="E149" i="1"/>
  <c r="F149" i="1"/>
  <c r="G149" i="1"/>
  <c r="D149" i="1"/>
  <c r="E136" i="1"/>
  <c r="F136" i="1"/>
  <c r="G136" i="1"/>
  <c r="D136" i="1"/>
  <c r="E123" i="1"/>
  <c r="F123" i="1"/>
  <c r="G123" i="1"/>
  <c r="D123" i="1"/>
  <c r="E119" i="1"/>
  <c r="F119" i="1"/>
  <c r="G119" i="1"/>
  <c r="D119" i="1"/>
  <c r="E113" i="1"/>
  <c r="F113" i="1"/>
  <c r="G113" i="1"/>
  <c r="D113" i="1"/>
  <c r="E107" i="1"/>
  <c r="F107" i="1"/>
  <c r="G107" i="1"/>
  <c r="D107" i="1"/>
  <c r="E104" i="1"/>
  <c r="F104" i="1"/>
  <c r="G104" i="1"/>
  <c r="D104" i="1"/>
  <c r="E98" i="1"/>
  <c r="F98" i="1"/>
  <c r="G98" i="1"/>
  <c r="D98" i="1"/>
  <c r="E91" i="1"/>
  <c r="F91" i="1"/>
  <c r="G91" i="1"/>
  <c r="D91" i="1"/>
  <c r="E88" i="1"/>
  <c r="F88" i="1"/>
  <c r="G88" i="1"/>
  <c r="D88" i="1"/>
  <c r="E85" i="1"/>
  <c r="F85" i="1"/>
  <c r="G85" i="1"/>
  <c r="D85" i="1"/>
  <c r="E81" i="1"/>
  <c r="F81" i="1"/>
  <c r="G81" i="1"/>
  <c r="D81" i="1"/>
  <c r="E75" i="1"/>
  <c r="F75" i="1"/>
  <c r="G75" i="1"/>
  <c r="D75" i="1"/>
  <c r="E68" i="1"/>
  <c r="F68" i="1"/>
  <c r="G68" i="1"/>
  <c r="D68" i="1"/>
  <c r="E63" i="1"/>
  <c r="F63" i="1"/>
  <c r="G63" i="1"/>
  <c r="D63" i="1"/>
  <c r="E61" i="1"/>
  <c r="F61" i="1"/>
  <c r="G61" i="1"/>
  <c r="D61" i="1"/>
  <c r="E56" i="1"/>
  <c r="F56" i="1"/>
  <c r="G56" i="1"/>
  <c r="D56" i="1"/>
  <c r="E46" i="1"/>
  <c r="F46" i="1"/>
  <c r="G46" i="1"/>
  <c r="D46" i="1"/>
  <c r="E43" i="1"/>
  <c r="F43" i="1"/>
  <c r="G43" i="1"/>
  <c r="D43" i="1"/>
  <c r="E41" i="1"/>
  <c r="F41" i="1"/>
  <c r="G41" i="1"/>
  <c r="D41" i="1"/>
  <c r="E21" i="1"/>
  <c r="F21" i="1"/>
  <c r="G21" i="1"/>
  <c r="D21" i="1"/>
  <c r="E16" i="1"/>
  <c r="F16" i="1"/>
  <c r="G16" i="1"/>
  <c r="D16" i="1"/>
  <c r="E12" i="1"/>
  <c r="E399" i="1" s="1"/>
  <c r="F12" i="1"/>
  <c r="F399" i="1" s="1"/>
  <c r="G12" i="1"/>
  <c r="G399" i="1" s="1"/>
  <c r="D12" i="1"/>
  <c r="D289" i="1"/>
  <c r="D399" i="1" l="1"/>
  <c r="F243" i="1"/>
</calcChain>
</file>

<file path=xl/sharedStrings.xml><?xml version="1.0" encoding="utf-8"?>
<sst xmlns="http://schemas.openxmlformats.org/spreadsheetml/2006/main" count="767" uniqueCount="736">
  <si>
    <t>STT</t>
  </si>
  <si>
    <t>Tổng diện tích đất quy hoạch để đấu giá (bao gồm cả diện tích HTKT)</t>
  </si>
  <si>
    <t xml:space="preserve">Tổng số </t>
  </si>
  <si>
    <t>Tên dự án, khu đất đấu giá quyền sử dụng đất</t>
  </si>
  <si>
    <t>(Đơn vị: m2; tỷ đồng)</t>
  </si>
  <si>
    <t>Diện tích đất đấu giá năm 2026 (không gồm diện tích HTKT)</t>
  </si>
  <si>
    <t>Diện tích đất để đấu giá (không gồm diện tích HTKT)</t>
  </si>
  <si>
    <t>Số tiền trúng đấu giá năm 2026</t>
  </si>
  <si>
    <t>Ghi chú</t>
  </si>
  <si>
    <t>QĐ phê duyệt chủ trương đầu tư/dự án đầu tư hoặc văn bản chấp thuận khác liên quan</t>
  </si>
  <si>
    <t>DANH MỤC ĐĂNG KÝ KẾ HOẠCH ĐẤU GIÁ QSDĐ NĂM 2026 THÀNH PHỐ HÀ NỘI</t>
  </si>
  <si>
    <t>I</t>
  </si>
  <si>
    <t>Xã An Khánh</t>
  </si>
  <si>
    <t>Khu đấu giá quyền sử dụng đất ở trên địa bàn xã An Thượng – Vị trí X2</t>
  </si>
  <si>
    <t>QĐ số 3487/QĐ-UBND ngày 04/7/2024 của UBND TP</t>
  </si>
  <si>
    <t xml:space="preserve">II </t>
  </si>
  <si>
    <t>Xây dựng HTKT khu đấu giá QSD đất tại điểm dân cư Đầu Đề (Khu Đồi Sơn), thôn 2, xã Thuần Mỹ, huyện Ba Vì, thành phố Hà Nội</t>
  </si>
  <si>
    <t>Quyết định số 1597/QĐ-UBND ngày 18/4/2023</t>
  </si>
  <si>
    <t>Xã Bất Bạt</t>
  </si>
  <si>
    <t>III</t>
  </si>
  <si>
    <t>Xã Bát Tràng</t>
  </si>
  <si>
    <t>Giải phóng mặt bằng phục vụ đấu giá QSDĐ để xây dựng công trình phục vụ cộng đồng dân cư và chỉnh trang đô thị tại khu đất C19, xã Đa Tốn, huyện Gia Lâm (nay là xã Bát Tràng)</t>
  </si>
  <si>
    <t>Quyết định số 1020/QĐ-UBND ngày 20/03/2025</t>
  </si>
  <si>
    <t>IV</t>
  </si>
  <si>
    <t>Xã Bình Minh</t>
  </si>
  <si>
    <t>Xây dựng HTKT đấu giá QSD đất khu Đồng Sau, thôn Thanh Lương, xã Bích Hòa (nay là xã Bình Minh)</t>
  </si>
  <si>
    <t>Xây dựng HTKT đấu giá QSD đất khu Ngõ Ba, thôn Thanh Thần, xã Thanh Cao (nay là xã Bình Minh)</t>
  </si>
  <si>
    <t>Xây dựng HTKT đấu giá QSD đất khu Cửa Chùa, thôn Cao Mật Hạ, xã Thanh Cao (nay là xã Bình Minh)</t>
  </si>
  <si>
    <t>NQ số 27/NQ-HĐND ngày 14/12/2021</t>
  </si>
  <si>
    <t>NQ số 04/NQ-HĐND ngày 20/3/2023</t>
  </si>
  <si>
    <t>NQ số 03/NQ-HĐND ngày 10/5/2021</t>
  </si>
  <si>
    <t>V</t>
  </si>
  <si>
    <t>Phường Bồ Đề</t>
  </si>
  <si>
    <t>Hoàn chỉnh HTKT, GPMB ô quy hoạch E.3/CCKO1 phụ cần tuyến đường 40m, 22m phường Bồ Đề phục vụ đấu giá QSD đất</t>
  </si>
  <si>
    <t>Quyết định số 3998/QĐ UBND ngày 09/08/2023</t>
  </si>
  <si>
    <t>Dự án XD HTKT các ô quy hoạch A4/NO2, A4/NO5, A4/HH1, A4/HH5 và các tuyến đường phụ cận theo quy hoạch phục vụ đấu giá QSD đất: Ô Quy hoạch A.4/NO5</t>
  </si>
  <si>
    <t>Quyết định số 5023/QĐ UBND ngày 07/10/2024</t>
  </si>
  <si>
    <t>VI</t>
  </si>
  <si>
    <t>Phường Cầu Giấy</t>
  </si>
  <si>
    <t>28 thửa đất tại (lô C, lô F) ô đất D23 Khu đô thị mới Cầu Giấy</t>
  </si>
  <si>
    <t>QĐ 3791/QĐ-UBND ngày 02/08/2021</t>
  </si>
  <si>
    <t>VII</t>
  </si>
  <si>
    <t>Xã Chương Dương</t>
  </si>
  <si>
    <t>QĐ số 4902/QĐ UBND ngày 25/11/2024</t>
  </si>
  <si>
    <t>NQ số 01/NQ-HĐND ngày 12/4/2023</t>
  </si>
  <si>
    <t>QĐ số 2734/QĐ UBND ngày 22/5/2025</t>
  </si>
  <si>
    <t>Xây dựng HTKT khu đấu giá QSD đất ở tại thôn An Duyên, xã Tô Hiệu, huyện Thường Tín (nay là xã Chương Dương)</t>
  </si>
  <si>
    <t>Xây dựng HTKT khu đấu giá QSD đất chợ Hà Vỹ, xã Lê Lợi, huyện Thường Tín(nay là xã Chương Dương)</t>
  </si>
  <si>
    <t>Xây dựng HTKT để đấu giá QSD đất vị trí khu vực Đồng Mễ, thôn Hà Vỹ, xã Lê Lợi, huyện Thường Tín (nay là xã Chương Dương)</t>
  </si>
  <si>
    <t>Xây dựng HTKT khu đấu giá QSD đất thôn Phương Cù, xã Thắng Lợi, huyện Thường Tín (nay là xã Chương Dương)</t>
  </si>
  <si>
    <t>NQ số 27/NQ-HĐND ngày 15/12/2023</t>
  </si>
  <si>
    <t>Xây dựng HTKT khu đấu giá QSD đất Bờ Vàng thôn Hà Vỹ, xã Lê Lợi, huyện Thường Tín (nay là xã Chương Dương)</t>
  </si>
  <si>
    <t>NQ số 35/NQ-HĐND ngày 14/12/2022</t>
  </si>
  <si>
    <t>Xây dựng HTKT khu đấu giá QSD đất vị trí 2 thôn Từ Vân, xã Lê Lợi, huyện Thường Tín (nay là xã Chương Dương)</t>
  </si>
  <si>
    <t>Xây dựng hạ tầng kỹ thuật để đấu giá QSD đất ở khu cửa ông Phùng và khu cửa Chùa thôn Hà Vỹ, xã Lê Lợi, huyện Thường Tín (nay là xã Chương Dương)</t>
  </si>
  <si>
    <t>NQ số 19/NQ-HĐND ngày 24/10/2023</t>
  </si>
  <si>
    <t>Xây dựng hạ tầng kỹ thuật khu đấu giá QSD đất ở thôn Vĩnh Lộc, xã Thư Phú, huyện Thường Tín (nay là xã Chương Dương)</t>
  </si>
  <si>
    <t>Xây dựng HTKT khu đấu giá QSD đất ở tại vị trí 2 thôn Khoái Nội, xã Thắng Lợi, huyện Thường Tín (nay là xã Chương Dương)</t>
  </si>
  <si>
    <t>NQ số 25/NQ-HĐND ngày 29/9/2021</t>
  </si>
  <si>
    <t>VIII</t>
  </si>
  <si>
    <t>Xã Chuyên Mỹ</t>
  </si>
  <si>
    <t>IX</t>
  </si>
  <si>
    <t>Phường Đại Mỗ</t>
  </si>
  <si>
    <t>Đấu giá quyền sử dụng đất tại ô đất ký hiệu TT2B trong quy hoạch Khu nhà ở Trung Văn</t>
  </si>
  <si>
    <t>QĐ số 2937/QĐ UBND ngày 10/12/2024</t>
  </si>
  <si>
    <t>X</t>
  </si>
  <si>
    <t>Xã Đại Thanh</t>
  </si>
  <si>
    <t>Khu đấu giá quyền sử dụng đất số 2 xã Tam Hiệp (thôn Huỳnh Cung), huyện Thanh Trì (nay là xã Đại Thanh)</t>
  </si>
  <si>
    <t>Dự án xây dựng khu đấu giá quyền sử dụng đất số 4 xã Tam Hiệp (thôn Huỳnh Cung), huyện Thanh Trì (nay là xã Đại Thanh)</t>
  </si>
  <si>
    <t>Nghị quyết số 32/NQ-HĐND ngày 14/7/2023</t>
  </si>
  <si>
    <t>Quyết định số 6409/QĐ-UBND ngày 18/11/2022</t>
  </si>
  <si>
    <t>XI</t>
  </si>
  <si>
    <t>Xã Đại Xuyên</t>
  </si>
  <si>
    <t>Dự án Xây dựng HTKT khu đấu giá QSD đất ở tại Khu Đồng Thọ, thôn Bái Xuyên, xã Minh Tân (nay là xã Đại Xuyên)</t>
  </si>
  <si>
    <t>Dự án Xây dựng HTKT khu đấu giá QSD đất ở tại Khu giáp nhà văn hóa, thôn An Bình, xã Bạch Hạ (nay là xã Đại Xuyên)</t>
  </si>
  <si>
    <t>Dự án Xây dựng HTKT khu đấu giá QSD đất ở tại Khu Sau Đồng, thôn An Khoái, xã Phúc Tiến (nay là xã Đại Xuyên)</t>
  </si>
  <si>
    <t>Dự án Xây dựng HTKT khu đấu giá QSD đất ở tại Khu cánh cửa Bà Tài, thôn Cổ Chế, xã Phúc Tiến (nay là xã Đại Xuyên)</t>
  </si>
  <si>
    <t>Dự án Xây dựng HTKT khu đấu giá QSD đất ở tại Khu Bà Hiệu, thôn Thường Xuyên, xã Đại Xuyên</t>
  </si>
  <si>
    <t>Dự án Xây dựng HTKT khu đấu giá QSD đất ở tại Khu Ách Trong, thôn Sảo Hạ, xã Quang Lãng (nay là xã Đại Xuyên)</t>
  </si>
  <si>
    <t>Dự án Xây dựng HTKT khu đấu giá QSD đất ở tại Khu Đầm 3, thôn Ứng Hòa, xã Phúc Tiến (nay là xã Đại Xuyên)</t>
  </si>
  <si>
    <t>Dự án Xây dựng HTKT khu đấu giá QSD đất ở tại Khu Trung tâm xã, thôn Tầm Thượng, xã Quang Lãng (nay là xã Đại Xuyên)</t>
  </si>
  <si>
    <t>Dự án Xây dựng HTKT khu đấu giá QSD đất ở tại Khu Làn Trại, thôn Thủy Trú, xã Bạch Hạ (nay là xã Đại Xuyên)</t>
  </si>
  <si>
    <t>Quyết định số 5230/QĐ-UBND ngày 21/11/2024</t>
  </si>
  <si>
    <t>Nghị quyết số 10/NQ HĐND ngày 07/7/2023</t>
  </si>
  <si>
    <t>Nghị quyết số 02/NQ HĐND ngày 08/4/2024</t>
  </si>
  <si>
    <t>Nghị quyết số 11/NQ HĐND ngày 04/7/2024</t>
  </si>
  <si>
    <t>Nghị quyết số 49/NQ HĐND ngày 15/9/2021</t>
  </si>
  <si>
    <t>Nghị quyết số 19/NQ HĐND ngày 11/11/2020</t>
  </si>
  <si>
    <t>Nghị quyết số 02/NQ HĐND ngày 20/3/2023</t>
  </si>
  <si>
    <t>XII</t>
  </si>
  <si>
    <t>Xã Dân Hòa</t>
  </si>
  <si>
    <t>Xây dựng HTKT đấu giá QSD đất khu Đầm, thôn Mục xá</t>
  </si>
  <si>
    <t>Xây dựng HTKT đấu giá QSD đất khu Cầu Thầy, thôn Ba Dư</t>
  </si>
  <si>
    <t>Xây dựng HTKT đấu giá QSD đất khu Rặng Sắn, thôn Cao Xá</t>
  </si>
  <si>
    <t>Xây dựng HTKT đấu giá QSD đất Khu Trại Chăn nuôi cũ, thôn Ước Lễ</t>
  </si>
  <si>
    <t>Quyết định số 4774/QĐ-UBND ngày 12/8/2022</t>
  </si>
  <si>
    <t>Quyết định số 2446/QĐ-UBND ngày 21/3/2024</t>
  </si>
  <si>
    <t>Quyết định số 1701/QĐ-UBND ngày 23/7/2019</t>
  </si>
  <si>
    <t>Quyết định số 4001/QĐ-UBND ngày 24/6/2022</t>
  </si>
  <si>
    <t>XIII</t>
  </si>
  <si>
    <t>Xã Đoài Phương</t>
  </si>
  <si>
    <t>Xây dựng HTKT khu đất đấu giá quyền sử dụng đất khu nhà ở Đầm Hương, xã Kim Sơn</t>
  </si>
  <si>
    <t>QĐ số 938/QĐ-UBND ngày 19/6/2024</t>
  </si>
  <si>
    <t>XIV</t>
  </si>
  <si>
    <t>Phường Dương Nội</t>
  </si>
  <si>
    <t xml:space="preserve">Dự án đấu giá QSD đất giáp khu dịch vụ LK27. C13A. C13B, LK28, HT10, TTCN (phần còn lại của khu dịch vụ LK27. C13A. C13B, LK28, HT10, TTCN chưa đầu tư hạ tầng) </t>
  </si>
  <si>
    <t>Báo cáo số 16-BC/ĐU ngày 05/8/2025 của ĐU phường Dương Nội</t>
  </si>
  <si>
    <t>Khu đấu giá QSDĐ khu xứ đồng khu Dược (ký hiệu X7), phường Dương Nội</t>
  </si>
  <si>
    <t>QĐ số 3006/QĐ-UBND ngày 06/11/2018</t>
  </si>
  <si>
    <t>Dự án HTKT đấu giá QSD đất tại ô quy hoạch ký hiệu 2-1 theo QHPK S4, phường Dương Nội</t>
  </si>
  <si>
    <t>Khu đất nông nghiệp công ích xứ đồng Bãi Dọ, TDP Quyết Tâm, phường Dương Nội (đấu giá cho thuê 5 năm).</t>
  </si>
  <si>
    <t>XV</t>
  </si>
  <si>
    <t>Xã Gia Lâm</t>
  </si>
  <si>
    <t>QĐ số 6451/QĐ-UBND ngày 20/12/2024</t>
  </si>
  <si>
    <t>Vị trí PT9 thuộc dự án Giải phóng mặt bằng, xây dựng HTKT phục vụ đấu giá quyền sử dụng đất tại vị trí N-PT4 (thôn Hàn Lạc) và PT9 (thôn Phú Thụy), xã Phú Thị, huyện Gia Lâm (nay là xã Gia Lâm)</t>
  </si>
  <si>
    <t>GPMB phục vụ đấu giá quyền thuê đất tại khu ga Phú Thụy, xã Dương Xá, huyện Gia Lâm (nay là xã Gia Lâm)</t>
  </si>
  <si>
    <t>QĐ số 1363/QĐ-UBND ngày 3/12/2025</t>
  </si>
  <si>
    <t>XVI</t>
  </si>
  <si>
    <t>Xã Hạ Bằng</t>
  </si>
  <si>
    <t>Xây dựng hạ tầng kỹ thuật để đấu giá QSD đất tại Mục Uyên 2, xã Tân xã (nay là xã Hạ Bằng)</t>
  </si>
  <si>
    <t>QĐ số 3001/QĐ-UBND ngày 18/6/2024</t>
  </si>
  <si>
    <t>Xây dựng HTKT để đấu giá QSD đất khu Đồi phe, xã Đồng Trúc</t>
  </si>
  <si>
    <t>Xây dựng HTKT khu đấu giá QSD đất tại thôn 3 xã Hạ Bằng</t>
  </si>
  <si>
    <t>QĐ số 3000/QĐ-UBND ngày 18/6/2024</t>
  </si>
  <si>
    <t>QĐ số 3896/QĐ-UBND ngày 05/7/2023</t>
  </si>
  <si>
    <t>XVII</t>
  </si>
  <si>
    <t>Phường Hà Đông</t>
  </si>
  <si>
    <t>VB số 1591/UBND-QLĐT ngày 21/7/2017</t>
  </si>
  <si>
    <t>XVIII</t>
  </si>
  <si>
    <t>Xã Hát Môn</t>
  </si>
  <si>
    <t>Khu Cổng Nội, xã Tam Hiệp (nay là xã Hát Môn)</t>
  </si>
  <si>
    <t>QĐ số 5164/QĐ-UBND ngày 06/11/2023</t>
  </si>
  <si>
    <t>Khu Cát Hạ, xã Tam Thuấn (nay là xã Hát Môn)</t>
  </si>
  <si>
    <t>QĐ số 5490/QĐ-UBND ngày 24/11/2023</t>
  </si>
  <si>
    <t>Khu Cầu Lọc - Giáo Hạ, xã Ngọc Tảo (nay là xã Hát Môn)</t>
  </si>
  <si>
    <t>QĐ số 2339/QĐ-UBND ngày 21/5/2024</t>
  </si>
  <si>
    <t>XIX</t>
  </si>
  <si>
    <t>Xã Hòa Xá</t>
  </si>
  <si>
    <t>XX</t>
  </si>
  <si>
    <t>Phường Hoàng Liệt</t>
  </si>
  <si>
    <t>QĐ số 641/QĐ-UBND ngày 27/11/2025 của</t>
  </si>
  <si>
    <t>Khu đất đấu giá quyền sử dụng đất tại thôn Tựu Liệt, xã Tam Hiệp, huyện Thanh Trì (nay là phường Hoàng Liệt)</t>
  </si>
  <si>
    <t>Dự án GPMB và xây dựng hạ tầng các ô để đấu giá quyền sử dụng đất trong khu đô thị Nam Hồ Linh Đàm, phường Hoàng Liệt, quận Hoàng Mai (giai đoạn II) (nay là phường Hoàng Liệt)</t>
  </si>
  <si>
    <t>QĐ số 732/QĐ-UBND ngày 10/3/2025</t>
  </si>
  <si>
    <t>XXI</t>
  </si>
  <si>
    <t>Phường Hoàng Mai</t>
  </si>
  <si>
    <t>X3</t>
  </si>
  <si>
    <t xml:space="preserve">D1/P1 </t>
  </si>
  <si>
    <t>B3/HH1</t>
  </si>
  <si>
    <t>D3/ODK1 (C11/ODK6)</t>
  </si>
  <si>
    <t>B4/CC2</t>
  </si>
  <si>
    <t>D3/ODK2 (NV2)</t>
  </si>
  <si>
    <t>XXII</t>
  </si>
  <si>
    <t>XXIII</t>
  </si>
  <si>
    <t>Xã Hồng Vân</t>
  </si>
  <si>
    <t>Xây dựng hạ tầng kỹ thuật khu đấu giá quyền sử dụng đất tại xã Vân Tảo, huyện Thường Tín (giai đoạn 1) (nay là xã Hồng Vân)</t>
  </si>
  <si>
    <t>Xây dựng HTKT khu đấu giá QSD đất khu liền kề Duyên Thái I, xã Duyên Thái (nay là xã Hồng Vân)</t>
  </si>
  <si>
    <t>Xây dựng HTKT khu đấu giá QSD đất ở thôn Đại Lộ, xã Ninh Sở, huyện Thường Tín (nay là xã Hồng Vân)</t>
  </si>
  <si>
    <t>Xây dựng HTKT khu đất đấu giá QSD đất ở tại vị trí X3, thôn Nỏ Bạn, xã Vân Tảo, huyện Thường Tín (nay là xã Hồng Vân)</t>
  </si>
  <si>
    <t>XXIV</t>
  </si>
  <si>
    <t>Xã Hưng Đạo</t>
  </si>
  <si>
    <t>Xây dựng HTKT khu đất đấu giá QSDĐ ở ĐG31 thôn Yên Quán, xã Tân Phú, huyện Quốc Oai (nay là xã Hưng Đạo)</t>
  </si>
  <si>
    <t>Xây dựng HTKT khu đất đấu giá QSDĐ ở xen kẹt xã Tân Phú (XK1-TP, XK2-TP), huyện Quốc Oai (nay là xã Hưng Đạo)</t>
  </si>
  <si>
    <t>QĐ số 1857/QĐ-UBND ngày 16/6/2020</t>
  </si>
  <si>
    <t>QĐ số 7699/QĐ-UBND ngày 29/11/2022</t>
  </si>
  <si>
    <t>XXV</t>
  </si>
  <si>
    <t>Phường Kiến Hưng</t>
  </si>
  <si>
    <t>Cánh Ngái (đấu giá đất nông nghiệp chưa sử dụng vào mục đích công ích)</t>
  </si>
  <si>
    <t>Thòn Lòn (đấu giá đất nông nghiệp chưa sử dụng vào mục đích công ích)</t>
  </si>
  <si>
    <t>XXVI</t>
  </si>
  <si>
    <t>Xã Kiều Phú</t>
  </si>
  <si>
    <t>Xây dựng HTKT khu đấu giá QSD đất ở ĐG 06/2019 xã Ngọc Mỹ, huyện Quốc Oai (nay là xã Kiều Phú)</t>
  </si>
  <si>
    <t>Xây dựng HTKT khu đấu giá QSD đất ở ĐG12 xã Ngọc Liệp, huyện Quốc Oai (nay là xã Kiều Phú)</t>
  </si>
  <si>
    <t>Xây dựng HTKT khu đấu giá QSD đất ở ĐG 04/2019 xã Ngọc Mỹ, huyện Quốc Oai (nay là xã Kiều Phú)</t>
  </si>
  <si>
    <t>Xây dựng HTKT khu đấu giá QSD đất ở xen kẹt xã Nghĩa Hương (XK1 đến XK7-NH), huyện Quốc Oai (nay là xã Kiều Phú)</t>
  </si>
  <si>
    <t>Xây dựng HTKT khu đấu giá QSD đất ở XK2-CH và XK3-CH xã Cấn Hữu, huyện Quốc Oai (nay là xã Kiều Phú)</t>
  </si>
  <si>
    <t>QĐ số 4100/QĐ-UBND ngày 12/9/2018</t>
  </si>
  <si>
    <t>QĐ số 3995/QĐ-UBND ngày 25/10/2019</t>
  </si>
  <si>
    <t>QĐ số 4147/QĐ-UBND ngày 30/10/2019</t>
  </si>
  <si>
    <t>QĐ số 7697/QĐ-UBND ngày 29/11/2022</t>
  </si>
  <si>
    <t>QĐ số 7698/QĐ-UBND ngày 29/11/2022</t>
  </si>
  <si>
    <t>XXVII</t>
  </si>
  <si>
    <t>Phường Long Biên</t>
  </si>
  <si>
    <t>Đầu tư xây dựng nhà ở cao tầng CT2 tại Ô đất A4 - Khu nhà ở Him Lam Thạch Bàn, phường Long Biên</t>
  </si>
  <si>
    <t>Quyết định giao đất số 623/QĐ-UBND ngày 07/02/2025</t>
  </si>
  <si>
    <t>Dự án đầu tư Xây dựng bãi đỗ xe cao tầng và cửa hàng xăng dầu tại ô quy hoạch G.7/P2 phường Long Biên</t>
  </si>
  <si>
    <t>Quyết định số 2637/QĐ-UBND ngày 21/5/2024</t>
  </si>
  <si>
    <t>Đầu tư xây dựng nhà ở thấp tầng để bán tại ô quy hoạch CT1 thuộc dự án xây dựng hạ tầng kỹ thuật khu đất để đấu giá quyền sử dụng đất tại phường Long Biên</t>
  </si>
  <si>
    <t>XXVIII</t>
  </si>
  <si>
    <t>Xã Minh Châu</t>
  </si>
  <si>
    <t>Điểm dân cư đồng Bãi Già 4, khu 4</t>
  </si>
  <si>
    <t>Điểm dân cư khu 4, xứ đồng Sào Giáo</t>
  </si>
  <si>
    <t>Khu dân cư mới</t>
  </si>
  <si>
    <t>QĐ số 8105/QĐ-UBND ngày 12/12/2020</t>
  </si>
  <si>
    <t>XXIX</t>
  </si>
  <si>
    <t>Đấu giá QSD đất tại thôn Thượng Tiết, xã Mỹ Đức</t>
  </si>
  <si>
    <t>QĐ số 1579/QĐ UBND ngày 14/3/2025</t>
  </si>
  <si>
    <t>XXX</t>
  </si>
  <si>
    <t>Xã Nam Phù</t>
  </si>
  <si>
    <t>Khu đấu giá Thôn 2 Vạn Phúc</t>
  </si>
  <si>
    <t>XXXI</t>
  </si>
  <si>
    <t>Xã Ngọc Hồi</t>
  </si>
  <si>
    <t>Khu dđấu giá quyền sử dụng đất số 1 xã Liên Ninh (thôn Yên Phú)</t>
  </si>
  <si>
    <t>QĐ số 4447/QĐ-UBND ngày 12/9/2023</t>
  </si>
  <si>
    <t>XXXII</t>
  </si>
  <si>
    <t>Xã Nội Bài</t>
  </si>
  <si>
    <t>Dự án Xây dựng HTKTchỉnh trang, phát triển khu dân cư nông thôn tại thôn Đông Lai, xã Quang Tiến, huyện Sóc Sơn (nay là xã Nội Bài)</t>
  </si>
  <si>
    <t>QĐ số 5468/QĐ-UBND ngày 29/8/2023</t>
  </si>
  <si>
    <t>Dự án Xây dựng HTKT khu dân cư nông thôn tại thôn Thạch Lỗi, xã Thanh Xuân (nay là xã Nội Bài)</t>
  </si>
  <si>
    <t>QĐ số 3738/QĐ-UBND ngày 16/6/2023)</t>
  </si>
  <si>
    <t>Dự án Xây dựng HTKT chỉnh trang, phát triển khu dân cư nông thôn tại thôn Hiền Lương, xã Hiền Ninh (nay là xã Nội Bài)</t>
  </si>
  <si>
    <t>QĐ số 8704/QĐ-UBND ngày 9/12/2024</t>
  </si>
  <si>
    <t>Dự án Xây dựng HTKT khu đất để đấu giá QSD đất tại thôn Thanh Nhàn, xã Thanh Xuân (nay là xã Nội Bài)</t>
  </si>
  <si>
    <t>QĐ số 4652/QĐ-UBND ngày 17/6/2025</t>
  </si>
  <si>
    <t>Dự án Chỉnh trang các khu đất xen kẹt để đấu giá QSD đất tại xã Hiền Ninh (nay là xã Nội Bài)</t>
  </si>
  <si>
    <t>QĐ số 4936/QĐ-UBND ngày 24/6/2025</t>
  </si>
  <si>
    <t>QĐ số 3270/QĐ-UBND ngày 23/7/2020</t>
  </si>
  <si>
    <t>XXXIII</t>
  </si>
  <si>
    <t>Xã Ô Diên</t>
  </si>
  <si>
    <t>Xây dựng HTKT khu đấu giá QSD đất ở khu Đồng Phung cụm 5, cụm 6, Hạ Mỗ</t>
  </si>
  <si>
    <t>QĐ số 8118/QĐ-UBND ngày 30/10/2020</t>
  </si>
  <si>
    <t>Xây dựng HTKT khu đấu giá QSD đất ở khu cụm 5, cụm 6, Hạ Mỗ (giai đoạn 2)</t>
  </si>
  <si>
    <t>QĐ số 6614/QĐ-UBND ngày 17/8/2020</t>
  </si>
  <si>
    <t>XXXIV</t>
  </si>
  <si>
    <t>Xã Phú Cát</t>
  </si>
  <si>
    <t>Khu tái định cư và đấu giá quyền sử dụng đất ở tại xã Hòa Thạch (nay là xã Phú Cát)</t>
  </si>
  <si>
    <t>NQ số 04/NQ-HĐND ngày 30/3/2023</t>
  </si>
  <si>
    <t>XXXV</t>
  </si>
  <si>
    <t>Xã Phù Đổng</t>
  </si>
  <si>
    <t>Giải phóng mặt bằng tạo quỹ đất theo quy hoạch khu đất PD1, PD2, PD3 xã Phù Đổng, huyện Gia Lâm (nay là xã Phù Đổng)</t>
  </si>
  <si>
    <t>Giải phóng mặt bằng, xây dựng hạ tầng kỹ thuật phục vụ đấu giá quyền sử dụng đất để xây dựng, chỉnh trang khu dân cư đô thị tại khu đất YVTT, xã Yên Viên, huyện Gia Lâm (nay là xã Phù Đổng)</t>
  </si>
  <si>
    <t>GPMB khu đấu giá quyền sử dụng đất X5 thôn Quy Mông và thôn Trùng Quán, xã Yên Thường, huyện Gia Lâm (nay là xã Phù Đổng)</t>
  </si>
  <si>
    <t>QĐ số 4264/QĐ-UBND ngày 29/6/2020</t>
  </si>
  <si>
    <t>NQ số 21/NQ-HĐND ngày 24/9/2021</t>
  </si>
  <si>
    <t>QĐ số 4494/QĐ-UBND ngày 07/6/2018</t>
  </si>
  <si>
    <t>Giải phóng mặt bằng phục vụ đấu giá quyền sử dụng đất để xây dựng công trình phục vụ cộng đồng dân cư và chỉnh trang đô thị tại khu đất C1, xã Yên Thường, huyện Gia Lâm (nay là xã Phù Đổng)</t>
  </si>
  <si>
    <t>Giải phóng mặt bằng phục vụ đấu giá quyền sử dụng đất để xây dựng công trình phục vụ cộng đồng dân cư và chỉnh trang đô thị tại khu đất C2, xã Yên Viên, huyện Gia Lâm (nay là xã Phù Đổng)</t>
  </si>
  <si>
    <t>Giải phóng mặt bằng phục vụ đấu giá quyền sử dụng đất để xây dựng công trình phục vụ cộng đồng dân cư và chỉnh trang đô thị tại khu đất C8-C9, xã Yên Viên, huyện Gia Lâm (nay là xã Phù Đổng)</t>
  </si>
  <si>
    <t>Giải phóng mặt bằng phục vụ đấu giá quyền sử dụng đất để xây dựng khu dân cư đô thị mới và chỉnh trang đô thị tại khu đất C6, xã Yên Viên, huyện Gia Lâm (nay là xã Phù Đổng)</t>
  </si>
  <si>
    <t>QĐ số 8018/QĐ-UBND ngày 14/10/2020</t>
  </si>
  <si>
    <t>QĐ số 8019/QĐ-UBND ngày 14/10/2020</t>
  </si>
  <si>
    <t>QĐ số 8020/QĐ-UBND ngày 14/10/2020</t>
  </si>
  <si>
    <t>XXXVI</t>
  </si>
  <si>
    <t>Xã Phú Nghĩa</t>
  </si>
  <si>
    <t>Xây dưng HTKT khu đấu giá quyền sử dụng đất ở tại khu Đầm Tiếu Trên, thôn Đồng Trữ, xã Phú Nghĩa</t>
  </si>
  <si>
    <t>QĐ số 6844/QĐ-UBND ngày 20/11/2024</t>
  </si>
  <si>
    <t>XXXVII</t>
  </si>
  <si>
    <t>Xã Phú Xuyên</t>
  </si>
  <si>
    <t>Đấu giá QSD đất ở tại khu ao bà hòa 2, thôn Phong Triều</t>
  </si>
  <si>
    <t>QĐ số 5678/QĐ-UBND ngày 31/10/2023</t>
  </si>
  <si>
    <t>QĐ số 5221/QĐ UBND ngày 05/12/2024</t>
  </si>
  <si>
    <t>Đấu giá QSD đất ở tại khu Cụ Nguyễn, thôn Phong Triều</t>
  </si>
  <si>
    <t>QĐ số 1796/QĐ UBND ngày 06/12/2025</t>
  </si>
  <si>
    <t>Đấu giá QSD đất ở tại khu Giáp trường Tiểu học Mỹ Lâm, tiểu khu Mỹ Lâm</t>
  </si>
  <si>
    <t>NQ số 02/NQ-HĐND ngày 20/3/2023</t>
  </si>
  <si>
    <t>Đấu giá QSD đất ở tại khu Chân mạ Cửa Hàng, thôn Thụy Phú</t>
  </si>
  <si>
    <t>Xây dựng HTKT khu đấu giá QSD đất ở tại khu Trục đường chợ, thôn Sơn Thanh, xã Phú Xuyên</t>
  </si>
  <si>
    <t>NQ số 10/NQ-HĐND ngày 14/7/2022</t>
  </si>
  <si>
    <t>NQ số 11/NQ-HĐND ngày 04/7/2024</t>
  </si>
  <si>
    <t>Xây dựng HTKT khu đấu giá QSD đất ở tại khu Đồng Bi, thôn Cát Bi, xã Phú  Xuyên</t>
  </si>
  <si>
    <t>NQ số 22/NQ-HĐND ngày 15/12/2023</t>
  </si>
  <si>
    <t>Xây dựng HTKT điểm dân cư nông thôn tại thôn  An Lãng, xã  Văn Tự (nay là xã Phú Xuyên)</t>
  </si>
  <si>
    <t>NQ số 23/NQ-HĐND ngày 18/10/2024</t>
  </si>
  <si>
    <t>Dự án đầu tư xây dựng nhà ở thương mại tại khu đấu giá QSD đất điểm X13 khu đô thị Mỹ Hà, thị trấn Phú Xuyên (nay là xã Phú Xuyên)</t>
  </si>
  <si>
    <t>QĐ số 3022/QĐ-UBND ngày 17/6/2025</t>
  </si>
  <si>
    <t>XXXVIII</t>
  </si>
  <si>
    <t>Phường Phúc Lợi</t>
  </si>
  <si>
    <t>Đầu tư xây dựng nhà ở thấp tầng tại ô quy hoạch H1-NO3, H1-NO4 và H1-NO5 phường Phúc Lợi, thành phố Hà Nội.</t>
  </si>
  <si>
    <t xml:space="preserve">QĐ số 2231/QĐ-UBND ngày 28/4/2025 </t>
  </si>
  <si>
    <t>XXXIX</t>
  </si>
  <si>
    <t>Xã Phúc Thọ</t>
  </si>
  <si>
    <t>Dự án Xây dựng HTKT đấu giá quyền sử dụng đất khu trung tâm thị trấn Phúc Thọ (nay là xã Phúc Thọ)</t>
  </si>
  <si>
    <t>QĐ số 5734/QĐ-UBND ngày 05/12/2023</t>
  </si>
  <si>
    <t>Dự án Xây dựng HTKT đấu giá quyền sử dụng đất khu Trường Yên (giai đoạn 2) xã Long Xuyên, huyện Phúc Thọ (nay là xã Phúc Thọ)</t>
  </si>
  <si>
    <t>QĐ số 2894/QĐ-UBND ngày 11/6/2024</t>
  </si>
  <si>
    <t>Dự án Xây dựng HTKT tạo quỹ đất đấu giá quyền sử dụng đất để thực hiện dự án khu dân cư nông thôn Đồng Mỹ, xã Thượng Cốc (nay là xã Phúc Thọ)</t>
  </si>
  <si>
    <t>QĐ số 6006/QĐ-UBND ngày 09/12/2024</t>
  </si>
  <si>
    <t>Dự án Xây dựng HTKT đấu giá khu Lộc Xăm, xã Tích Giang (nay là xã Phúc Thọ)</t>
  </si>
  <si>
    <t>QĐ số 4885/QĐ-UBND ngày 04/10/2024</t>
  </si>
  <si>
    <t>XL</t>
  </si>
  <si>
    <t>Xã Quảng Bị</t>
  </si>
  <si>
    <t>Xây dựng HTKT khu đấu giá QSD đất ở khu Rộc Đình, xã Hợp Đồng (nay là xã Quảng Bị)</t>
  </si>
  <si>
    <t>XLI</t>
  </si>
  <si>
    <t>Xã Quang Minh</t>
  </si>
  <si>
    <t>Dự án xây dựng khu biệt thự nhà vườn, thương mại và du lịch tổng hợp Hưng Nga</t>
  </si>
  <si>
    <t>QĐ số 5102/QĐ UBND ngày 13/10/2025</t>
  </si>
  <si>
    <t>Dự án chung cư, biệt thự nhà vườn, du lịch Quang Minh</t>
  </si>
  <si>
    <t>Dự án khu biệt thự Nhà vườn và Văn phòng</t>
  </si>
  <si>
    <t>Xây dựng HTKT đấu giá QSD đất tại điểm X4 thôn Lâm Hộ, xã Thanh Lâm (nay là xã Quang Minh)</t>
  </si>
  <si>
    <t>NQ số 18/NQ-HĐND ngày 19/12/2022</t>
  </si>
  <si>
    <t>Xây dựng HTKT đấu giá QSD đất tại điểm X4 tổ 8 Quang Minh</t>
  </si>
  <si>
    <t>QĐ số 07/QĐ-UBND ngày 02/01/2018</t>
  </si>
  <si>
    <t>Xây dựng HTKT đấu giá QSD đất tổ 7 Quang Minh (khu vực xung quanh Trường Mần non Quang Minh B)</t>
  </si>
  <si>
    <t>QĐ số 3446/QĐ UBND ngày 28/12/2018</t>
  </si>
  <si>
    <t>Dự án Xây dựng HTKT để đấu giá QSD đất tại điểm X1 thôn Yên Vinh</t>
  </si>
  <si>
    <t>Dự án Xây dựng HTKT để đấu giá QSD đất tại điểm X2 thôn Yên Vinh</t>
  </si>
  <si>
    <t>XLII</t>
  </si>
  <si>
    <t>Đầu tư xây dựng công trình san lấp mặt bằng xây dựng hạ tầng đấu giá QSD đất ở khu Đồng Cống, thị trấn Tây Đằng, huyện Ba Vì (nay là xã Quảng Oai)</t>
  </si>
  <si>
    <t>Xây dựng nhà ở để bán tại khu đấu giá quyền sử dụng đất Đồng Xếnh, vườn Gàn, xã Đông Quang, huyện Ba Vì (nay là xã Quảng Oai)</t>
  </si>
  <si>
    <t>Xây dựng HTKT khu đấu giá QSD đất ở tại khu Đồng Đình, thôn Chu Quyến 1, xã Chu Minh, huyện Ba Vì (nay là xã Quảng Oai)</t>
  </si>
  <si>
    <t xml:space="preserve">QĐ số 921/QĐ-UBND ngày 11/9/2012 </t>
  </si>
  <si>
    <t xml:space="preserve">QĐ số 5415/QĐ-UBND ngày 15/11/2024 </t>
  </si>
  <si>
    <t xml:space="preserve">QĐ số 10167/QĐ-UBND ngày 24/11/2022  </t>
  </si>
  <si>
    <t>XLIII</t>
  </si>
  <si>
    <t>Xã Sóc Sơn</t>
  </si>
  <si>
    <t>Xây dựng HTKT khu dân cư nông thôn tại thôn Cả, xã Sóc Sơn</t>
  </si>
  <si>
    <t>Xây dựng HTKT chỉnh trang, phát triển khu dân cư nông thôn tại khu Giếng Đồng, thôn Xuân Dục, xã Sóc Sơn</t>
  </si>
  <si>
    <t>Đấu giá QSD đất tại thôn Dược Thượng, xã Tiên Dược (nay là xã Sóc Sơn)</t>
  </si>
  <si>
    <t>Đấu giá QSD đất tại khu số 1, thôn Hương Đình, xã Mai Đình (nay là xã Sóc Sơn)</t>
  </si>
  <si>
    <t>QĐ số 3875/QĐ-UBND ngày 28/5/2025</t>
  </si>
  <si>
    <t>QĐ số 2958/QĐ-UBND
ngày 26/9/2018</t>
  </si>
  <si>
    <t xml:space="preserve">QĐ số 4235/QĐ-UBND ngày 10/6/2024  </t>
  </si>
  <si>
    <t xml:space="preserve">QĐ số 1216/QĐ-UBND ngày 28/5/2018 </t>
  </si>
  <si>
    <t>XLIV</t>
  </si>
  <si>
    <t>Xã Sơn Đồng</t>
  </si>
  <si>
    <t>NQ số 08/NQ-HĐND ngày 27/6/2019</t>
  </si>
  <si>
    <t>Hạ tầng kỹ thuật đấu giá QSD đất trên địa bàn xã Vân Canh- khu X1 (nay là xã Sơn Đồng)</t>
  </si>
  <si>
    <t>XLV</t>
  </si>
  <si>
    <t>Xã Tam Hưng</t>
  </si>
  <si>
    <t>Đầu tư xây dựng nhà ở để bán tại khu đấu giá quyền sử dụng đất Cưng Trong, thôn Đại Định, xã Tam Hưng</t>
  </si>
  <si>
    <t>QĐ số 4972/QĐ UBND ngày 03/10/2025</t>
  </si>
  <si>
    <t>XLVI</t>
  </si>
  <si>
    <t>Xã Tây Phương</t>
  </si>
  <si>
    <t>Xây dựng hạ tầng kỹ thuật khu đấu giá QSD đất thôn Bình xá, Xã Bình Phú (BP 01) (nay là xã Tây Phương)</t>
  </si>
  <si>
    <t>Xây dựng HTKT đấu giá QSD đất tại khu đồng Ngà (GĐ 3), xã Hương Ngải (nay là xã Tây Phương)</t>
  </si>
  <si>
    <t>Xây dựng hạ tầng kỹ thuật khu đấu giá QSD đất tại khu Mả cố (X2) xã Thạch Xá (nay là xã Tây Phương)</t>
  </si>
  <si>
    <t>Đấu giá quyền sử dụng đất tại khu đất dịch vụ làng Vĩnh Lộc, xã Phùng Xá (nay là xã Tây Phương)</t>
  </si>
  <si>
    <t xml:space="preserve">Xây dựng HTKT đấu giá QSD đất tại khu Quân Kép, xã Canh Nậu (nay là xã Tây Phương) </t>
  </si>
  <si>
    <t>Xây dựng HTKT đấu giá đất ở tại khu Trung Tâm xã Hương Ngải (nay là xã Tây Phương)</t>
  </si>
  <si>
    <t>Xây dựng hạ tầng kỹ thuật khu đấu giá QSD đất tại khu dân cư Cống Cầu Tiên, xã Bình Phú (nay là xã Tây Phương)</t>
  </si>
  <si>
    <t>Quyết định số 4979/QĐ UBND ngày 24/9/2024</t>
  </si>
  <si>
    <t>Quyết định số 4467/QĐ UBND ngày 26/8/2024.</t>
  </si>
  <si>
    <t>Quyết định số 6304/QĐ-UBND ngày 06/12/2024</t>
  </si>
  <si>
    <t>Quyết định số 2955/QĐ-UBND ngày 31/10/2025</t>
  </si>
  <si>
    <t>QĐ số 6444/QĐ-UBND ngày 31/12/2024</t>
  </si>
  <si>
    <t>Quyết định số 3994/QĐ-UBND ngày 30/10/2018</t>
  </si>
  <si>
    <t>Văn bản số 1700/UBND-TNMT ngày 02/6/2022</t>
  </si>
  <si>
    <t>XLVII</t>
  </si>
  <si>
    <t>Xã Thạch Thất</t>
  </si>
  <si>
    <t>Xây dựng hạ tầng kỹ thuật khu đấu giá quyền sử dụng đất khu dân cư mới xã Cẩm Yên (nay là xã Thạch Thất)</t>
  </si>
  <si>
    <t>XLVIII</t>
  </si>
  <si>
    <t>XLIX</t>
  </si>
  <si>
    <t>Xã Thuận An</t>
  </si>
  <si>
    <t>Dự án GPMB, xây dựng HTKT phục vụ đấu giá QSD đất tại vị trí N-PT4 và PT9 xã Phú Thị, huyện Gia Lâm (nay là xã Thuận An)</t>
  </si>
  <si>
    <t>Dự án Xây dựng HTKT phục vụ đấu giá QSD đất nhỏ, kẹt xã Dương Quang, huyện Gia Lâm (nay là xã Thuận An)</t>
  </si>
  <si>
    <t>Dự án GPMB, XD HT khung theo quy hoạch khu đất KS3, xã Kim Sơn (nay là xã Thuận An)</t>
  </si>
  <si>
    <t>L</t>
  </si>
  <si>
    <t>Phường Thượng Cát</t>
  </si>
  <si>
    <t>Xây dựng KTHT để đấu giá QSD đất, phường Thượng Cát (vị trí 3) khu đất 2,1 ha phường Thượng Cát</t>
  </si>
  <si>
    <t>Đấu giá quyền sử dụng đất phường Thụy Phương (vị trí 1) (nay là phường Thượng Cát)</t>
  </si>
  <si>
    <t>Đấu giá quyền sử dụng đất phường Thụy Phương (vị trí 2) (nay là phường Thượng Cát)</t>
  </si>
  <si>
    <t xml:space="preserve">Quyết định số 5180/QĐ-UBND ngày 20/9/2020 </t>
  </si>
  <si>
    <t>Quyết định số 4976/QĐ-UBND ngày 29/11/2024</t>
  </si>
  <si>
    <t>Quyết định số 4975/QĐ-UBND ngày 29/11/2024</t>
  </si>
  <si>
    <t>LI</t>
  </si>
  <si>
    <t>Xây dựng HTKT khu đấu giá QSD đất ở khu Màu Miễu, thôn Hưởng Xá, xã Quất Động, huyện Thường Tín (nay là xã Thượng Phúc)</t>
  </si>
  <si>
    <t>Xây dựng HTKT khu đấu giá QSD đất ở vị trí 01 thôn Nghiêm Xá, xã Nghiêm Xuyên, huyện Thường Tín (nay là xã Thượng Phúc)</t>
  </si>
  <si>
    <t>Xây dựng HTKT khu đấu giá QSD đất ở thôn Cao Xá, xã Dũng Tiến, huyện Thường Tín (nay là xã Thượng Phúc)</t>
  </si>
  <si>
    <t>Xây dựng HTKT khu đấu giá QSD đất ở tại khu sau Đình thôn Ba Lăng, xã Dũng Tiến, huyện Thường Tín (nay là xã Thượng Phúc)</t>
  </si>
  <si>
    <t>Xây dựng HTKT khu đấu giá QSD đất ở tại khu trại cá thôn Ba Lăng, xã Dũng Tiến, huyện Thường Tín (nay là xã Thượng Phúc)</t>
  </si>
  <si>
    <t>Xây dựng HTKT khu đấu giá QSĐ ở tại thôn Nghiêm Xá 02, xã Thượng Phúc</t>
  </si>
  <si>
    <t>QĐ số 5762/QĐ-UBND ngày 10/10/2023</t>
  </si>
  <si>
    <t>QĐ số 5222/QĐ-UBND ngày 05/12/2024</t>
  </si>
  <si>
    <t>QĐ số 3399/QĐ-UBND ngày 19/6/2025</t>
  </si>
  <si>
    <t>LII</t>
  </si>
  <si>
    <t>Xã Trung Giã</t>
  </si>
  <si>
    <t>Xây dựng HTKT chỉnh trang, phát triển khu dân cư nông thôn tại khu Cửa Điện thôn Phong Mỹ, xã Trung Giã</t>
  </si>
  <si>
    <t>Xây dựng HTKT chỉnh trang, phát triển khu dân cư nông thôn tại khu Ao Kho thôn Bình An, xã Trung Giã</t>
  </si>
  <si>
    <t>Xây dựng HTKT chỉnh trang, phát triển khu dân cư nông thôn tại khu Xuân Sơn, xã Trung Giã</t>
  </si>
  <si>
    <t>QĐ số 5243/QĐ-UBND ngày 30/6/2025</t>
  </si>
  <si>
    <t>LIII</t>
  </si>
  <si>
    <t>Phường Tùng Thiện</t>
  </si>
  <si>
    <t>San nền tạo quỹ đất đấu giá quyền sử dụng đất khu A, D, E (còn lại) thuộc khu TĐC Trung Hưng</t>
  </si>
  <si>
    <t>LIV</t>
  </si>
  <si>
    <t>Xã Ứng Hòa</t>
  </si>
  <si>
    <t>Dự án Xây dựng HTKT khu dân cư mới khu đồng Trước Dưới thôn Đông Đình, xã Đại Cường (nay là xã Ứng Hòa)</t>
  </si>
  <si>
    <t>QĐ số 7953/QĐ-UBND ngày 21/11/2024</t>
  </si>
  <si>
    <t>Dự án Xây dựng hạ tầng kỹ thuật khu tái định cư và đất ở mới - khu B, thôn Trạch Xá, xã Hòa Lâm (nay là xã Ứng Hòa)</t>
  </si>
  <si>
    <t>QĐ số 7906/QĐ-UBND ngày 06/12/2023</t>
  </si>
  <si>
    <t>LV</t>
  </si>
  <si>
    <t>Xã Vân Đình</t>
  </si>
  <si>
    <t>Khu đấu giá đất LK01 thị trấn Vân Đình (nay là xã Vân Đình)</t>
  </si>
  <si>
    <t>Khu dân cư mới Khu 2 - thôn Tử Dường</t>
  </si>
  <si>
    <t>QĐ số 37/QĐ-UBND ngày 10/01/2019</t>
  </si>
  <si>
    <t>QĐ số 6718/QĐ-UBND ngày 06/9/2024</t>
  </si>
  <si>
    <t>LVI</t>
  </si>
  <si>
    <t>Xã Vật Lại</t>
  </si>
  <si>
    <t>Xây dựng hạ tầng kỹ thuật khu đấu giá QSD đất tại khu Châu Hùm, thôn Đồng Bảng, xã Đồng Thái (nay là xã Vật Lại)</t>
  </si>
  <si>
    <t>QĐ số 5374/QĐ-UBND ngày 27/12/2021</t>
  </si>
  <si>
    <t>LVII</t>
  </si>
  <si>
    <t>Phường Việt Hưng</t>
  </si>
  <si>
    <t xml:space="preserve">Dự án đầu tư xây dựng Khu nhà ở cao tầng tại ô quy hoạch B.3/NO4, B.5/NO1, phường Việt Hưng, thành phố Hà Nội </t>
  </si>
  <si>
    <t>Quyết định 4754/QĐ-UBND ngày 16/9/2025</t>
  </si>
  <si>
    <t>LVIII</t>
  </si>
  <si>
    <t>Phường Vĩnh Hưng</t>
  </si>
  <si>
    <t xml:space="preserve">NQ số 19/NQ-HĐND ngày 22/12/2022 </t>
  </si>
  <si>
    <t>QĐ số 4669/QĐ-UBND ngày 16/8/2024</t>
  </si>
  <si>
    <t>LIX</t>
  </si>
  <si>
    <t>Xã Tiến Thắng</t>
  </si>
  <si>
    <t>Khu đất thương phẩm tại dự án đầu tư xây dựng khu nhà ở đô thị Kim Hoa (trước đây là dự án đầu tư xây dựng khu nhà ở cho người thu nhập thấp phục vụ Khu công nghiệp Kim Hoa - Phúc Thắng)</t>
  </si>
  <si>
    <t>LX</t>
  </si>
  <si>
    <t>Xã Yên Bài</t>
  </si>
  <si>
    <t>Đấu giá QSD đất khu đồi Hậu Giang, thôn Muỗi, xã Yên Bài</t>
  </si>
  <si>
    <t>Đấu giá QSD đất khu đồi Lạn Giang, thôn Muỗi, xã Yên Bài</t>
  </si>
  <si>
    <t>QĐ số 9244/QĐ UBND ngày 18/12/2021</t>
  </si>
  <si>
    <t>QĐ số 9243/QĐ UBND ngày 18/12/2021</t>
  </si>
  <si>
    <t>LXI</t>
  </si>
  <si>
    <t>Xã Yên Lãng</t>
  </si>
  <si>
    <t>Xây dựng HTKT để đấu giá QSD đất tại Điểm X7, thôn Nại Châu, xã Chu Phan, huyện Mê Linh (nay là xã Yên Lãng)</t>
  </si>
  <si>
    <t>Xây dựng HTKT để đấu giá QSD đất tại HK-04, thôn Hoàng Xá, xã Hoàng Kim, huyện Mê Linh (nay là xã Yên Lãng)</t>
  </si>
  <si>
    <t>Xây dựng HTKT để đấu giá QSD đất tại điểm X6, thôn Nại Châu, xã Chu Phan, huyện Mê Linh (nay là xã Yên Lãng)</t>
  </si>
  <si>
    <t>Xây dựng HTKT để đấu giá QSD đất tại điểm X3, thôn Yên Thị, xã Tiến Thịnh, huyện Mê Linh (nay là xã Yên Lãng)</t>
  </si>
  <si>
    <t>QĐ số 5168/QĐ-UBND ngày 25/11/2021</t>
  </si>
  <si>
    <t>QĐ số 5729/QĐ-UBND ngày 14/9/2023</t>
  </si>
  <si>
    <t>QĐ số 5166/QĐ-UBND ngày 25/11/2021</t>
  </si>
  <si>
    <t>LXII</t>
  </si>
  <si>
    <t>Phường Yên Nghĩa</t>
  </si>
  <si>
    <t>QĐ số 5559/ QĐ-UBND ngày 03/07/2014</t>
  </si>
  <si>
    <t>Xây dựng Hạ Tầng kỹ thuật khu đấu giá quyền sử dụng đất khu Xứ đồng Sau Chùa (ký hiệu X8), phường Yên Nghĩa</t>
  </si>
  <si>
    <t>LXIII</t>
  </si>
  <si>
    <t>Phường Yên Sở</t>
  </si>
  <si>
    <t>LXIX</t>
  </si>
  <si>
    <t>Phường Phú Lương</t>
  </si>
  <si>
    <t>Khu đấu giá Hạ Khâu</t>
  </si>
  <si>
    <t>LXX</t>
  </si>
  <si>
    <t>Phường Sơn Tây</t>
  </si>
  <si>
    <t>Xây dựng hạ tầng kỹ thuật khu đấu giá quyền sử dụng đất tại phường Viên Sơn (Khu Đồi Bông - Dộc Nứa) (nay là phường Sơn Tây)</t>
  </si>
  <si>
    <t>Các thửa đất thuộc khu đô thị HUD - Sơn Tây, phường Trung Hưng (nay là phường Sơn Tây)</t>
  </si>
  <si>
    <t>Xây dựng HTKT khu đất đấu giá quyền sử dụng đất khu Vàn Gợi - Đồng Quân, phường Viên Sơn (nay là phường Sơn Tây)</t>
  </si>
  <si>
    <t>QĐ số 2311/QĐ-UBND ngày 10/5/2019</t>
  </si>
  <si>
    <t>QĐ số 1487/QĐ-UBND ngày 13/11/2018</t>
  </si>
  <si>
    <t>NQ số 13/NQ-HĐND ngày 07/9/2020</t>
  </si>
  <si>
    <t>LXXI</t>
  </si>
  <si>
    <t>LXXII</t>
  </si>
  <si>
    <t>Xã Cổ Đô</t>
  </si>
  <si>
    <t>Xây dựng HTKT khu đấu giá QSD đất tại khu Dộc Kỷ, thôn La Thiện, xã Tản Hồng, huyện Ba Vì (nay là xã Cổ Đô)</t>
  </si>
  <si>
    <t>Xây dựng hạ tầng kỹ thuật đấu giá QSD đất tại Điểm dân cư Gốc Đa - Gò Móc, thôn Tân Phong 2, xã Phong Vân, huyện Ba Vì (nay là xã Cổ Đô)</t>
  </si>
  <si>
    <t>Đấu giá cho cá nhân tại địa phương thuê đất nông nghiệp chưa sử dụng vào mục đích công ích để sản xuất nông nghiệp, nuôi trồng thủy sản</t>
  </si>
  <si>
    <t>LXXIII</t>
  </si>
  <si>
    <t>Xã Đa Phúc</t>
  </si>
  <si>
    <t>Xây dựng HTKT khu đất phục vụ đấu giá QSD đất tại thôn Tăng Long, xã Việt Long, huyện Sóc Sơn (nay là xã Đa Phúc)</t>
  </si>
  <si>
    <t>Xây dựng hạ tầng kỹ thuật khu dân cư nông thôn tại thôn Tăng Long, xã Việt Long, huyện Sóc Sơn (nay là xã Đa Phúc)</t>
  </si>
  <si>
    <t>Xây dựng hạ tầng kỹ thuật khu đất để dấu giá QSD đất tại khu Đầm ngái 1, thôn Xuân Lai, xã Xuân Thu (nay là xã Đa Phúc)</t>
  </si>
  <si>
    <t>Xây dựng HTKT khu đất phục vụ đấu giá QSD đất tại ven đê thôn Kim Hạ, xã Kim Lũ, huyện Sóc Sơn (nay là xã Đa Phúc)</t>
  </si>
  <si>
    <t xml:space="preserve">QĐ số 3432/QĐ-UBND ngày 30/10/2018 </t>
  </si>
  <si>
    <t>QĐ số 5962/QĐ-UBND ngày 01/7/2022</t>
  </si>
  <si>
    <t>QĐ số 4772/QĐ-UBND ngày 12/8/2019</t>
  </si>
  <si>
    <t xml:space="preserve">QĐ số 8436/QĐ-UBND ngày 01/12/2023 </t>
  </si>
  <si>
    <t>LXXIX</t>
  </si>
  <si>
    <t>Xã Đan Phượng</t>
  </si>
  <si>
    <t>Khu Đồng Sậy - Trẫm Sau, thị trấn Phùng, huyện Đan Phượng (nay là xã Đan Phượng)</t>
  </si>
  <si>
    <t>Khu X28, xã Thượng Mỗ, huyện Đan Phượng (nay là xã Đan Phượng)</t>
  </si>
  <si>
    <t>QĐ số 3432/QĐ-UBND ngày 01/07/2024</t>
  </si>
  <si>
    <t>NQ số 149/NQ HĐND ngày 10/11/2021</t>
  </si>
  <si>
    <t>LXXX</t>
  </si>
  <si>
    <t>Xã Đông Anh</t>
  </si>
  <si>
    <t>Ô đất DX (5.G1) bãi đỗ xe thuộc khu Tái định cư Đông Hội, xã Đông Hội, huyện Đông Anh (nay là xã Đông Anh)</t>
  </si>
  <si>
    <t>Ô đất 5-A-CCTP thuộc khu tại định cư Đông Hội, xã Đông Hội, huyện Đông Anh (nay là xã Đông Anh)</t>
  </si>
  <si>
    <t>Ô đất II.2-CC3 chức năng đất công cộng đơn vị ở (Siêu thị) thuộc Khu Tái định cư Đông Hội, xã Đông Anh</t>
  </si>
  <si>
    <t>Xây dựng khu cây xanh bãi đỗ xe tại ô đất VIII.2.4, xã Xuân Canh, huyện Đông Anh (nay là xã Đông Anh)</t>
  </si>
  <si>
    <t>Xây dựng HTKT khu đấu giá QSD đất A5, xã Uy Nỗ, huyện Đông Anh (nay là xã Đông Anh)</t>
  </si>
  <si>
    <t>Ô đất TM thuộc dự ánXây dựng HTKT khu đấu giá QSD đất phía Tây đường Đản Dị, xã Uy Nỗ, huyện Đông Anh (nay là xã Đông Anh)</t>
  </si>
  <si>
    <t>Xây dựng HTKT khu đấu giá QSD đất phía Tây đường Cổ Loa, xã Uy Nỗ, huyện Đông Anh (nay là xã Đông Anh)</t>
  </si>
  <si>
    <t xml:space="preserve">Xây dựng HTKT khu số 3, xóm Thượng, xã Uy Nỗ (nay là xã Đông Anh) để đấu giá QSD đất </t>
  </si>
  <si>
    <t>LXXXI</t>
  </si>
  <si>
    <t>Xã Dương Hòa</t>
  </si>
  <si>
    <t>Xây dựng HTKT để thực hiện đấu giá QSD đất trên địa bàn xã Yên Sở (nay là xã Dương Hòa) - Vị trí X3 (Khu Nấm)</t>
  </si>
  <si>
    <t>QĐ số 1962/QĐ-UBND 
ngày 04/12/2025</t>
  </si>
  <si>
    <t>LXXXII</t>
  </si>
  <si>
    <t>Xây dựng HTKT phục vụ đấu giá quyền sử dụng đất nhỏ, kẹt thôn Vàng, xã Cổ Bi, huyện Gia Lâm (nay là xã Gia Lâm)</t>
  </si>
  <si>
    <t>QĐ số 4487/QĐ-UBND ngày 7/6/2018</t>
  </si>
  <si>
    <t>Giải phóng mặt bằng, xây dựng hạ tầng kỹ thuật phục vụ đấu giá quyền sử dụng đất nhỏ, kẹt tại vị trí A33, xã Cổ Bi, huyện Gia Lâm (nay là xã Gia Lâm)</t>
  </si>
  <si>
    <t>NQ số 09/NQ-HĐND ngày 20/6/2024</t>
  </si>
  <si>
    <t>QĐ số 7506/QĐ-UBND ngày 25/11/2022</t>
  </si>
  <si>
    <t>Giải phóng mặt bằng phục vụ đấu giá quyền sử dụng đất để xây dựng,chỉnh trang đô thị tại khu đất ký hiệu TQ, thị trấn Trâu Quỳ và xã Dương Xá, huyện Gia Lâm (nay là xã Gia Lâm)</t>
  </si>
  <si>
    <t>QĐ số 4566/QĐ-UBND ngày 02/7/2019</t>
  </si>
  <si>
    <t>Vị trí BĐX6 và BĐX2 thuộc dự án GPMB phục vụ đấu giá quyền sử dụng các khu đất thuộc quy hoạch chi tiết hai bên tuyến đường DốcHội-Đại học nông nghiệp I và quy hoạch chi tiết hai bên tuyến đường 179 và chỉnh trang đô thị tại xã Kiêu Kỵ,xã Cổ Bi và thị trấn Trâu Quỳ, huyện Gia Lâm (nay là xã Gia Lâm).</t>
  </si>
  <si>
    <t>Đầu tư xây dựng HTKT khu đấu giá khu Sông Mới, xã Hòa Xá, huyện Ứng Hòa (nay là xã Hòa Xá)</t>
  </si>
  <si>
    <t>Xây dựng HTKT khu đấu giá khu Rau Xanh Vườn Kẹ, thôn Nội Xá, xã Vạn Thái, huyện Ứng Hòa (nay là xã Hòa Xá)</t>
  </si>
  <si>
    <t>Xã Hồng Sơn</t>
  </si>
  <si>
    <t>Xây dựng hạ tầng kỹ thuật khu đấu giá quyền sử dụng đất ở tại khu Rộc Láng thôn Thượng, xã Phùng Xá, huyện Mỹ Đức (nay là xã Hồng Sơn)</t>
  </si>
  <si>
    <t>QĐ số 1999/QĐ-UBND ngày 15/04/2022</t>
  </si>
  <si>
    <t>Xã Kim Anh</t>
  </si>
  <si>
    <t>Xây dựng HTKT khu dân cư nông thôn tại thôn Xuân Áp, xã Tân Dân, huyện Sóc Sơn</t>
  </si>
  <si>
    <t>QĐ số 8645/QĐ-UBND ngày 04/12/2024</t>
  </si>
  <si>
    <t>Xã Quảng Oai</t>
  </si>
  <si>
    <t>Đấu giá đất nông nghiệp chưa sử dụng vào mục địch công ích, đất bãi bồi ven sông</t>
  </si>
  <si>
    <t>Xã Thượng Phúc</t>
  </si>
  <si>
    <t>Xã Phúc Thịnh</t>
  </si>
  <si>
    <t>Xây dựng khu đấu giá quyền sử dụng đất BH1 xã Bắc Hồng, huyện Đông Anh (nay là xã Phúc Thịnh)</t>
  </si>
  <si>
    <t>QĐ số 5075/QĐ-UBND ngày 14/6/2021</t>
  </si>
  <si>
    <t>Xây dựng HTKT khu đất X1, thôn Đìa, xã Nam Hồng, huyện Đông Anh (nay là xã Phúc Thịnh) để đấu giá QSD đất nhằm tạo nguồn vốn xây dựng nông thôn mới (giai đoạn 2)</t>
  </si>
  <si>
    <t>QĐ số 4839/QĐ-UBND ngày 07/9/2018</t>
  </si>
  <si>
    <t>QĐ số 15185/QĐ-UBND ngày 03/12/2021</t>
  </si>
  <si>
    <t>Xây dựng khu đấu giá quyền sử dụng đất thôn Đoài 2, xã Nam Hồng, huyện Đông Anh (nay là xã Phúc Thịnh)</t>
  </si>
  <si>
    <t>Xây dựng khu đấu giá quyền sử dụng đất thôn Đoài 3, xã Nam Hồng, huyện Đông Anh (nay là xã Phúc Thịnh)</t>
  </si>
  <si>
    <t>Xây dựng HTKT khu đấu giá quyền sử dụng đất phía Tây Bắc thôn Lễ Pháp, xã Tiên Dương, huyện Đông Anh (nay là xã Phúc Thịnh)</t>
  </si>
  <si>
    <t>VB số 77/HĐND-TT ngày 15/9/2017</t>
  </si>
  <si>
    <t>Xây dựng HTKT khu đấu giá QSD đất Nguyên Khê 1 (Khu vực xóm 6, thôn Nguyên Khê)</t>
  </si>
  <si>
    <t>NQ số 21/NQ-HĐND ngày 28/8/2019</t>
  </si>
  <si>
    <t>Xây dựng HTKT khu đấu giá QSD đất B1, phía Nam thôn Trung Oai, xã Tiên Dương, huyện Đông Anh (nay là xã Phúc Thịnh)</t>
  </si>
  <si>
    <t>VB số 70/HĐND-TT ngày 20/7/2018</t>
  </si>
  <si>
    <t>Lô đất I-A1 thuộc dự án Xây dựng HTKT khu đất khu đấu giá quyền sử dụng đất để xây dựng nhà ở phía Bắc đường 23B tại xã Tiên Dương, huyện Đông Anh (nay là xã Phúc Thịnh)</t>
  </si>
  <si>
    <t>QĐ số 5214/QĐ-UBND ngày 21/11/2006</t>
  </si>
  <si>
    <t>Xây dựng HTKT khu đấu giá QSD đất thôn Tuân Lề, xã Tiên Dương, huyện Đông Anh (nay là xã Phúc Thịnh)</t>
  </si>
  <si>
    <t>QĐ số 2232/QĐ-UBND ngày 12/4/2021</t>
  </si>
  <si>
    <t>Xã Phượng Dực</t>
  </si>
  <si>
    <t>Xây dựng HTKT khu đấu giá QSD đất ở tại Khu Lò Cửa Đình, thôn Xuân La</t>
  </si>
  <si>
    <t>QĐ số 2761/QĐ-UBND ngày 17/6/2024</t>
  </si>
  <si>
    <t>Xây dựng HTKT khu đấu giá QSD đất ở tại khu Ruộng cửa Đình, thôn Phú Đôi</t>
  </si>
  <si>
    <t>QĐ số 14/QĐ-UBND ngày 02/01/2024</t>
  </si>
  <si>
    <t>Xây dựng HTKT khu đấu giá QSD đất ở tại Khu Bãi Trại Nam, thôn Cầu</t>
  </si>
  <si>
    <t>QĐ số 34/QĐ-UBND ngày 04/01/2019</t>
  </si>
  <si>
    <t>Xây dựng HTKT khu đấu giá QSD đất ở tại Khu Đường Cà, Thôn Tri Chỉ</t>
  </si>
  <si>
    <t>Xây dựng HTKT khu đấu giá QSD đất ở tại Khu Bờ Nùng (giai đoạn 2), thôn Tri Chỉ</t>
  </si>
  <si>
    <t>Khu đấu giá QSD đất Chợ Đồng Quan</t>
  </si>
  <si>
    <t>Xã Thanh Oai</t>
  </si>
  <si>
    <t>Xây dựng HTKT đấu giá QSD đất khu Man Cá, Man Cổng, Mạ Man trong thôn Văn Quán, xã Đỗ Động (nay xã Thanh Oai)</t>
  </si>
  <si>
    <t>Xây dựng HTKT đấu giá QSD đất khu Điền Thanh, thôn Cự Thần, xã Đỗ Động (nay xã Thanh Oai)</t>
  </si>
  <si>
    <t>Xây dựng HTKT đấu giá QSD đất khu đường Chợ Dưới, thôn My Hạ, xã Thanh Mai (nay xã Thanh Oai)</t>
  </si>
  <si>
    <t>Xây dựng HTKT đấu giá QSD đất tại ô đất ký hiệu O2.1 và O2.2 thuộc xứ đồng Đìa Đạm, thôn Cát Động, thị trấn Kim Bài (nay xã Thanh Oai)</t>
  </si>
  <si>
    <t>Dự án Xây dựng nhà ở để bán tại khu đấu giá quyền sử dụng đất K3 thị trấn Kim Bài – giai đoạn 1 (nay xã Thanh Oai)</t>
  </si>
  <si>
    <t>5865,9</t>
  </si>
  <si>
    <t xml:space="preserve">4750,5 </t>
  </si>
  <si>
    <t>9725,17</t>
  </si>
  <si>
    <t xml:space="preserve">62.179,1 </t>
  </si>
  <si>
    <t>Xã Thiên Lộc</t>
  </si>
  <si>
    <t xml:space="preserve">Xây dựng hạ tầng khu đất xen kẹt X1 tại thôn Thọ Đa, xã Kim Nỗ, huyện Đông Anh (nay là xã Thiên Lộc) để phục vụ đấu giá QSD đất </t>
  </si>
  <si>
    <t>Xây dựng HTKT tại điểm X5, thôn Bắc, xã Kim Nỗ, huyện Đông Anh (nay là xã Thiên Lộc) để đấu giá QSD đất</t>
  </si>
  <si>
    <t>Xây dựng HTKT khu đấu giá QSD đất thôn Mạch Lũng, xã Đại Mạch, huyện Đông Anh (nay là xã Thiên Lộc)</t>
  </si>
  <si>
    <t>Xây dựng khu đấu giá QSD đất Đông thôn Nhuế, xã Kim Chung, huyện Đông Anh (nay là xã Thiên Lộc)</t>
  </si>
  <si>
    <t>QĐ số 4699/QĐ UBND ngày 24/12/2012</t>
  </si>
  <si>
    <t>QĐ số 14777/QĐ UBND ngày 24/11/2022</t>
  </si>
  <si>
    <t>QĐ số 7849/QĐ UBND ngày 14/9/2023</t>
  </si>
  <si>
    <t>QĐ số 2351/QĐ UBND ngày 08/04/2022</t>
  </si>
  <si>
    <t>Xã Thư Lâm</t>
  </si>
  <si>
    <t>Xây dựng HTKT khu đất X5 thôn Châu Phong, xã Liên Hà, huyện Đông Anh (nay là xã Thư Lâm) để đấu giá QSD đất</t>
  </si>
  <si>
    <t>QĐ số 8343/QĐ-UBND ngày 04/12/2020</t>
  </si>
  <si>
    <t>Xây dựng khu đấu giá QSD đất thôn Hà Hương, xã Liên Hà, huyện Đông Anh (nay là xã Thư Lâm)</t>
  </si>
  <si>
    <t>QĐ số 14778/QĐ-UBND ngày 24/11/2022</t>
  </si>
  <si>
    <t>Xây dựng khu đấu giá QSD đất XN3 xã Xuân Nộn, huyện Đông Anh (nay là xã Thư Lâm)</t>
  </si>
  <si>
    <t>QĐ số 5776/QĐ-UBND ngày 13/7/2023</t>
  </si>
  <si>
    <t>Xây dựng khu đấu giá QSD đất X2 thôn Lương Quy, xã Xuân Nộn, huyện Đông Anh (nay là xã Thư Lâm)</t>
  </si>
  <si>
    <t>QĐ số 7224/QĐ-UBND ngày 17/8/2023</t>
  </si>
  <si>
    <t>Xây dựng HTKT khu đấu giá QSD đất phía Bắc thôn Đào Thục, xã Thụy Lâm, huyện Đông Anh (nay là xã Thư Lâm)</t>
  </si>
  <si>
    <t>QĐ số 6911/QĐ-UBND ngày 15/8/2023</t>
  </si>
  <si>
    <t>Xây dựng HTKT thôn Lỗ Giao 2, xã Việt Hùng, huyện Đông Anh (nay là xã Thư Lâm) để đấu giá QSD đất</t>
  </si>
  <si>
    <t>QĐ số 8853/QĐ-UBND ngày 14/8/2024</t>
  </si>
  <si>
    <t>Xây dựng khu đấu giá QSD đất thôn Biểu Khê, xã Thụy Lâm, huyện Đông Anh (nay là xã Thư lâm)</t>
  </si>
  <si>
    <t>QĐ số 267/QĐ-UBND ngày 13/02/2023</t>
  </si>
  <si>
    <t>Xã Thường Tín</t>
  </si>
  <si>
    <t>Dự án ĐGQSD đất để thực hiện dự án đầu tư xây dựng nhà ở liền kề, nhà ở liền kề kết hợp thương mại dịch vụ ký hiệu đô thị số 7 tại khu K3 thị trấn Thường Tín (nay là xã Thường Tín)</t>
  </si>
  <si>
    <t>Dự án đấu giá QSD đất ở tại vị trí X1, thông Nhân Hiền, xã Hiền Giang, huyện Thường Tín (nay là xã Thường Tín)</t>
  </si>
  <si>
    <t>Dự án đấu giá QSD đất ở tại vị trí O2.6 thị trấn Thường Tín, huyện Thường Tín (nay là xã Thường Tín)</t>
  </si>
  <si>
    <t>Dự án đầu tư xây dựng khu nhà ở liền kế tại khu Nhị Khê 1, xã Thường Tín</t>
  </si>
  <si>
    <t>Dự án đấu giá QSD đất ở xã Tiền Phong, huyện Thường Tín (nay là xã Thường Tín)</t>
  </si>
  <si>
    <t>Xã Ứng Thiên</t>
  </si>
  <si>
    <t>Khu đất ở mới thôn Trường Yên, xã Trường Thịnh, huyện Ứng Hòa (nay là xã Ứng Thiên)</t>
  </si>
  <si>
    <t>Khu ao xóm 01, thôn Xà Cầu, xã Quảng Phú Cầu, huyện Ứng Hòa (nay là xã Ứng Thiên)</t>
  </si>
  <si>
    <t>Khu dân cư mới thôn Phú Yên, xã Viên An, huyện Ứng Hòa (nay là xã Ứng Thiên)</t>
  </si>
  <si>
    <t>Xã Xuân Mai</t>
  </si>
  <si>
    <t>Dự án Khu đấu giá QSD đất ở Khu Đồng Khoang Bèo, Tiên Trượng, thị trấn Xuân Mai (nay là xã Xuân Mai)</t>
  </si>
  <si>
    <t>QĐ số 2978/QĐ-QĐUB ngày 22/5/2025</t>
  </si>
  <si>
    <t>Trung tâm Phát triển quỹ đất Hà Nội</t>
  </si>
  <si>
    <t>Dự án đấu giá quyền sử dụng đất tại ô đất ký hiệu P thuộc khu đô thị C2 phường Yên Sở.</t>
  </si>
  <si>
    <t>Dự án đấu giá quyền sử dụng đất đối với 02 ô đất (ký hiệu: NOC1, NOC2 ) thuộc khu nhà ở và khu phụ trợ Công nghiệp thực phẩm Hapro, xã Thuận An</t>
  </si>
  <si>
    <t>Đấu giá QSD đất đối với các ô đất A3/NO, A4/NO, A5/NO2 khu đô thị Nam Trung Yên, phường Yên Hòa</t>
  </si>
  <si>
    <t>Đấu giá QSD đất đối với các địa điểm thu hồi đất của Trường cán bộ Thanh Tra tại xóm 3, phường Đông Ngạc.</t>
  </si>
  <si>
    <t>Đấu giá QSD đất đối với 02 ô đất (ký hiệu: A5-CC, A5-ĐX) thuộc khu đô thị Nam Trung Yên, phường Yên Hòa</t>
  </si>
  <si>
    <t>Đấu giá đất tại Khu X2 phường Định Công.</t>
  </si>
  <si>
    <t>Đấu giá QSD đất đối với ô đất 153 Yên Phụ, phường Tây Hồ.</t>
  </si>
  <si>
    <t>QĐ số 2843/QĐ-UBND 
ngày 29/6/2020</t>
  </si>
  <si>
    <t>QĐ số 3572/QĐ-UBND 
ngày30/9/2022</t>
  </si>
  <si>
    <t xml:space="preserve">QĐ số 733/QĐ-UBND
 ngày 9/2/2018 </t>
  </si>
  <si>
    <t xml:space="preserve">QĐ số 3744/QĐ-UBND
 ngày 28/7/2021 </t>
  </si>
  <si>
    <t>QĐ số 3637/QĐ-UBND
 ngày 15/6/2017</t>
  </si>
  <si>
    <t xml:space="preserve">QĐ số 4526/QĐ-UBND 
ngày 21/10/2021 </t>
  </si>
  <si>
    <t>QĐ số 3739/QĐ-UBND
 ngày 28/7/2021</t>
  </si>
  <si>
    <t>Đấu giá QSD đất thực hiện dự án đầu tư xây dựng nhà ở thấp tầng để bán và đất cây xanh đường dạo đơn vị ở tại các ô đất ký hiệu K4TT1 và K4CX1 khu Trung tâm đô thị Tây Hồ Tây, phường Xuân Đỉnh</t>
  </si>
  <si>
    <t>QĐ số 4449/QĐ-UBND ngày 27/8/2025</t>
  </si>
  <si>
    <t>Xã Mỹ Đức</t>
  </si>
  <si>
    <t>LXIV</t>
  </si>
  <si>
    <t>LXV</t>
  </si>
  <si>
    <t>LXVI</t>
  </si>
  <si>
    <t>LXVII</t>
  </si>
  <si>
    <t>LXVIII</t>
  </si>
  <si>
    <t>LXXIV</t>
  </si>
  <si>
    <t>LXXV</t>
  </si>
  <si>
    <t>LXXVI</t>
  </si>
  <si>
    <t>LXXVII</t>
  </si>
  <si>
    <t>LXXVIII</t>
  </si>
  <si>
    <t>QĐ phê duyệt BCNCKT số 3079/QĐ-UBND ngày 30/7/2021</t>
  </si>
  <si>
    <t>QĐ phê duyệt BCN CKT số 7812/QĐ-UBND ngày 31/12/2022</t>
  </si>
  <si>
    <t>QĐ phê duyệt BCKTKT số 2999/QĐ-UBND ngày 25/12/2025</t>
  </si>
  <si>
    <t>NQ phê duyệt CTĐT 27/NQ-HDND ngày 15/12/2023</t>
  </si>
  <si>
    <t xml:space="preserve">Xây dựng HTKT khu đấu giá QSD đất xã Hồng Vân, thành phố Hà Nội </t>
  </si>
  <si>
    <t>Phường Chương Mỹ</t>
  </si>
  <si>
    <t>QĐ số 2711/QĐ-UBND ngày 22/5/2023</t>
  </si>
  <si>
    <t>Xây dựng HTKT khu đấu giá QSD đất ở tại khu Sân Than, xóm Nứa, xã Đại Yên (nay là TDP 1, phường Chương Mỹ)</t>
  </si>
  <si>
    <t>Xây dựng HTKT khu đấu giá QSD đất ở tại khu Đồng Tía xóm xá 1, thị trấn chúc sơn (nay là TDP Đông Sơn, phường Chương Mỹ)</t>
  </si>
  <si>
    <t>NQ số 01/NQ-HĐND ngày 29/5/2020</t>
  </si>
  <si>
    <t>Lô đất CT thuộc ô đất IX, thửa đất số 17 thuộc Quy hoạch Trung tâm Hành chính mới phường Hà Đông</t>
  </si>
  <si>
    <t>QĐ 2031/QĐ-UBND ngày 13/12/2024</t>
  </si>
  <si>
    <t>Phường Tây Tựu</t>
  </si>
  <si>
    <t>Xây dựng hạ tầng tạo quỹ đất đấu giá quyền sử dụng đất khu đất 1,25ha vùng phụ cận điểm kết nối Quốc lộ 32 (ô quy hoạch GS2-6, QH phân khu đô thị GS), phường Tây Tựu</t>
  </si>
  <si>
    <t>QĐ số 3339/QĐ UBND ngày 27/6/2025</t>
  </si>
  <si>
    <t>Xây dựng hạ tầng tạo quỹ đất đấu giá quyền sử dụng đất Khu đất 3,87ha vùng phụ cận điểm kết nối Quốc lộ 32 (ô quy hoạch GS2-6, QH phân khu đô thị GS; giáp đường 32 đi khu Công nghệ cao sinh học), phường Tây Tựu</t>
  </si>
  <si>
    <t>Xây dựng hạ tầng tạo quỹ đất đấu giá quyền sử dụng đất khu đất 9,47ha vùng phụ cận điểm kết nối đường Vành đai 3,5 đến đường nối từ Hoàng Quốc Việt kéo dài đến Khu công nghiệp Nam Thăng Long (ô quy hoạch GS8-4, GS8-5 quy hoạch phân khu đô thị GS), phường Tây Tựu</t>
  </si>
  <si>
    <t>Xây dựng HTKT khu đất đấu giá TDP 22 Yên Nghĩa, phường Yên Nghĩa, thành phố Hà Nội</t>
  </si>
  <si>
    <t>Đấu giá quyền sử dụng đất để xây dựng nhà ở thấp tầng đối với các ô đất chưa sử dụng hết tại Khu tái định cư X2A phường Yên Sở</t>
  </si>
  <si>
    <t>Đấu giá quyền sử dụng đất ô đất ký hiệu ĐX.I.2.1 để xây dựng bãi đỗ xe cao tầng kết hợp dịch vụ phụ trợ, thương mại trong Khu đô thị mới Pháp Vân - Tứ Hiệp, phường Yên S</t>
  </si>
  <si>
    <t>Văn bản số 804/UBND-NNMT ngày 26/02/2026</t>
  </si>
  <si>
    <t>Văn bản số 6048/UBND NNMT ngày 13/11/2025</t>
  </si>
  <si>
    <t>Xây dựng HTKT khu đấu giá QSD đất ở tại khu Đồng Dộc, thôn Chính Vân</t>
  </si>
  <si>
    <t>QĐ 4094/QĐ-UBND 11/9/2024</t>
  </si>
  <si>
    <t>Xây dựng HTKT khu đấu giá QSD đất ở tại khu ông Khương, thôn Nghĩa Lập</t>
  </si>
  <si>
    <t>QĐ 5575/QĐ-UBND 09/12/2024</t>
  </si>
  <si>
    <t>Xây dựng HTKT khu đấu giá QSD đất ở tại khu ao sau làng thôn Cổ Châu</t>
  </si>
  <si>
    <t>QĐ 1189/QĐ-UBND 26/3/2025</t>
  </si>
  <si>
    <t>Xây dựng HTKT khu đấu giá QSD đất ở tại khu Đồng Mấy, thôn Chính Vân</t>
  </si>
  <si>
    <t>QĐ 6567/QĐ-UBND 18/12/2024</t>
  </si>
  <si>
    <t>Xây dựng HTKT khu đấu giá QSD đất ở tại khu Đồng Hàng xóm I, Khu trung hộ xóm III (giai đoạn 2), thôn Đồng Phố</t>
  </si>
  <si>
    <t>NQ 19/NQ-HĐND 19/12/2022</t>
  </si>
  <si>
    <t>Xây dựng HTKT khu đấu giá QSD đất ở tại khu giáp trường tiểu học, thôn Đồng Phố</t>
  </si>
  <si>
    <t>NQ 22/NQ-HĐND 15/12/2023</t>
  </si>
  <si>
    <t>Xây dựng HTKT khu đấu giá QSD đất ở tại khu Sau Làng (giai đoạn 2), thôn Giẽ Thượng</t>
  </si>
  <si>
    <t>NQ 02/NQ-HĐND 08/04/2024</t>
  </si>
  <si>
    <t>Xây dựng HTKT khu đấu giá QSD đất ở tại khu Đình Đụn, thôn Quán</t>
  </si>
  <si>
    <t>Xây dựng HTKT khu đấu giá QSD đất ở tại khu Vòng Thượng, thôn Bài Lễ, xã Châu Can</t>
  </si>
  <si>
    <t xml:space="preserve">QĐ 267/QĐ-UB ngày 16/1/2006 </t>
  </si>
  <si>
    <t xml:space="preserve">VB 2641/UBND-KH&amp;ĐT ngày 16/8/2022 </t>
  </si>
  <si>
    <t xml:space="preserve">QĐ 8315/QĐ-UBND ngày 31/10/2019 </t>
  </si>
  <si>
    <t xml:space="preserve">QĐ 8250/QĐ-UBND ngày 31/10/2019 </t>
  </si>
  <si>
    <t xml:space="preserve">QĐ 8251/QĐ-UBND ngày 31/10/2019 </t>
  </si>
  <si>
    <t>QĐ 18130/QĐ-UBND ngày 30/12/2022</t>
  </si>
  <si>
    <t>Bồi thường, hỗ trợ, tái định cư và giải phóng mặt bằng tạo quỹ đất đấu giá QSD đất trên địa bàn xã Dương Hòa – Khu giáp trung tâm thể thao Minh Khai</t>
  </si>
  <si>
    <t>QĐ 295/QĐ-UBND ngày 13/02/2026</t>
  </si>
  <si>
    <t>Bồi thường, hỗ trợ, tái định cư và giải phóng mặt bằng tạo quỹ đất đấu giá QSD đất trên địa bàn xã Dương Hòa – Khu X1 Cát Ngòi</t>
  </si>
  <si>
    <t xml:space="preserve">QĐ 294/QĐ-UBND 
ngày 13/02/2026 </t>
  </si>
  <si>
    <t>Xã Hòa Phú</t>
  </si>
  <si>
    <t>Xây dựng hạ tầng kỹ thuật tại khu đất Tỉnh lộ 419 cạnh trường THPT Chương Mỹ B để đấu giá QSD đất</t>
  </si>
  <si>
    <t>QĐ 129/QĐ-UBND ngày 26/01/2026</t>
  </si>
  <si>
    <t>Xây dựng HTKT tại khu đất Gốc Đề, thôn Trung để đấu giá QSD đất</t>
  </si>
  <si>
    <t>QĐ 161/QĐ-UBND ngày 29/01/2026</t>
  </si>
  <si>
    <t>Xây dựng HTKT tại khu đất Đồng Vực, thôn Thượng để đấu giá QSD đất</t>
  </si>
  <si>
    <t>QĐ 163/QĐ-UBND ngày 29/01/2026</t>
  </si>
  <si>
    <t>QĐ  2484/QĐ-UBND ngày 02/12/2025</t>
  </si>
  <si>
    <t>Xã Hương Sơn</t>
  </si>
  <si>
    <t>Xây dựng hạ tầng kỹ thuật khu đất đấu giá quyền sử dụng đất ở tại khu Ba Bụi, khu Văn Mai thôn Đốc Kính, khu Xóm 3 (Trường tiểu học cũ), khu Lò Ngói thôn Đốc Tín, xã Đốc Tín, huyện Mỹ Đức (nay là xã Hương Sơn)</t>
  </si>
  <si>
    <t>QĐ 3388/QĐ-UBND ngày 21/5/2025</t>
  </si>
  <si>
    <t>Xây dựng hạ tầng kỹ thuật khu đất đấu giá quyền sử dụng đất ở tại khu ao cá, thôn Hiền Lương, xã An Tiến, huyện Mỹ Đức (nay là xã Hương Sơn)</t>
  </si>
  <si>
    <t xml:space="preserve">QĐ 2363/QĐ-UBND ngày 08/4/2025 </t>
  </si>
  <si>
    <t>Xã Liên Minh</t>
  </si>
  <si>
    <t>Xây dựng HTKT đấu giá QSD đất ở khu cửa Thảm (giai đoạn 2) xã Thọ An, huyện Đan Phượng (nay là xã Liên Minh)</t>
  </si>
  <si>
    <t>Xây dựng HTKT đấu giá QSD đất ở điểm dân cư số 3 cụm 8 xã Thọ Xuân, huyện Đan Phượng (nay là xã Liên Minh)</t>
  </si>
  <si>
    <t>QĐ 752/QĐ-UBND ngày 14/2/2025</t>
  </si>
  <si>
    <t>QĐ 65/QĐ-UBND ngày 08/1/2024</t>
  </si>
  <si>
    <t>Xã Mê Linh</t>
  </si>
  <si>
    <t>Dự án mở rộng KĐT Minh Giang - Đầm Và</t>
  </si>
  <si>
    <t>QĐ 7516/QĐ-UBND ngày 12/12/2013</t>
  </si>
  <si>
    <t>Khu đấu giá Ao Đấu, thôn Tráng Việt, xã Mê Linh</t>
  </si>
  <si>
    <t>QĐ 1030/QĐ-CT ngày 07/04/2008</t>
  </si>
  <si>
    <t>Xây dựng hạ tầng khu đất đấu giá quyền sử dụng đất và cấp đất tái định cư tại khu Ao Đấu, xã Tráng Việt, huyện Mê Linh (nay là xã Mê Linh)</t>
  </si>
  <si>
    <t>QĐ 1259/QĐ-UBND ngày 19/03/2010</t>
  </si>
  <si>
    <t>Đấu giá QSD đất tại thôn Vài Mới, xã Mỹ Đức</t>
  </si>
  <si>
    <t>QĐ số 1595/QĐ-UBND ngày 14/6/2023</t>
  </si>
  <si>
    <t>Xây dựng HTKT khu đấu giá QSD đất ở khu ven làng bốt điện (giai đoạn 2), Hồng Hà</t>
  </si>
  <si>
    <t>QĐ 3124/QĐ-UBND ngày 28/5/2024</t>
  </si>
  <si>
    <t>Xây dựng HTKT đấu giá quyền sử dụng đất ở khu Ven làng cụm 3, Hồng Hà</t>
  </si>
  <si>
    <t>QĐ 1593/QĐ-UBND ngày 13/3/2025</t>
  </si>
  <si>
    <t>Đấu giá QSD đất ở tại khu đấu giá xã Vạn Điểm (nay là xã Phú Xuyên)</t>
  </si>
  <si>
    <t>Khu Tam Quan, thôn Nam Phú, xã Nam Phong (nay là xã Phú Xuyên)</t>
  </si>
  <si>
    <t>QĐ 1433/QĐ
UBND ngày 21/6/2018</t>
  </si>
  <si>
    <t>Xây dựng HTKT khu đấu giá QSD đất ở tại khu Màu Cửa Hàng (giai đoạn 2), thôn Thụy Phú, xã Phú Xuyên</t>
  </si>
  <si>
    <t>Xã Phúc Lộc</t>
  </si>
  <si>
    <t>Khu hạ tầng đấu giá Võng Ngoại, xã Võng Xuyên, huyện Phúc Thọ (nay là xã Phúc Lộc)</t>
  </si>
  <si>
    <t>Khu hạ tầng đấu giá Ải Bắc, xã Võng Xuyên, huyện Phúc Thọ (nay là xã Phúc Lộc)</t>
  </si>
  <si>
    <t>Khu hạ tầng đấu giá X2 Lục Xuân, xã Võng Xuyên, huyện Phúc Thọ (nay là xã Phúc Lộc)</t>
  </si>
  <si>
    <t>Khu hạ tầng đấu giá Sáu tấn Đồng Đuồi, xã Sen Phương, huyện Phúc Thọ (nay là xã Phúc Lộc)</t>
  </si>
  <si>
    <t>QĐ 5481/QĐ-UBND ngày 24/11/2023</t>
  </si>
  <si>
    <t>QĐ 5488/QĐ-UBND ngày 24/11/2023</t>
  </si>
  <si>
    <t>QĐ 5489/QĐ-UBND ngày 24/11/2023</t>
  </si>
  <si>
    <t>QĐ 2338/QĐ-UBND ngày 21/5/2024</t>
  </si>
  <si>
    <t>QĐ 1418/QĐ-UBND
15/11/2025</t>
  </si>
  <si>
    <t>VB 5198/KH&amp;DT-CN ngày 28/9/2016</t>
  </si>
  <si>
    <t>Xây dựng HTKT khu đấu giá QSD đất ở tại khu Đường Sen, thôn Cổ Hoàng, thôn Trung, xã Hoàng Long, huyện Phú Xuyên (nay là xã Phượng Dực)</t>
  </si>
  <si>
    <t xml:space="preserve"> NQ 02/NQ-HĐND
20/03/2023</t>
  </si>
  <si>
    <t>Xây dựng HTKT khu đấu giá QSD đất ở tại khu Sau Làng, thôn Nội, xã Văn Hoàng, huyện Phú Xuyên (nay là xã Phượng Dực)</t>
  </si>
  <si>
    <t>Xây dựng HTKT khu đấu giá QSD đất ở tại khu Sau Gia, thôn Phú Túc, xã Phú Túc, huyện Phú Xuyên (nay là xã Phượng Dực)</t>
  </si>
  <si>
    <t>NQ 11/NQ-HĐND 04/7/2024</t>
  </si>
  <si>
    <t>Xây dựng HTKT khu đấu giá QSD đất ở tại khu Đằng Tây, thôn Thượng, xã Văn Hoàng, huyện Phú Xuyên (nay là xã Phượng Dực)</t>
  </si>
  <si>
    <t>NQ 04/NQ-HĐND ngày 09/04/2024</t>
  </si>
  <si>
    <t>Dự án Xây dựng HTKT khu dân cư nông thôn mới để thực hiện đấu giá QSD đất ở tại khu Dộc, thôn Đạo Ngạn, xã Hợp Đồng (nay là xã Quảng Bị)</t>
  </si>
  <si>
    <t>VB 6803/UBND-NNMT ngày 24/12/2025</t>
  </si>
  <si>
    <t>Xã Quốc Oai</t>
  </si>
  <si>
    <t>Xây dựng HTKT khu đất đấu giá QSD đất ở ĐG02/2019 thôn Sơn Trung, xã Yên Sơn, huyện Quốc Oai (nay là xã Quốc Oai)</t>
  </si>
  <si>
    <t>QĐ 4146/QĐ-UBND ngày 30/10/2019</t>
  </si>
  <si>
    <t>Xây dựng hạ tầng kỹ thuật khu đất đấu giá QSD đất ở ĐG 06 Đường Vành đai xã Sài Sơn, huyện Quốc Oai (nay là xã Quốc Oai)</t>
  </si>
  <si>
    <t>QĐ 4852/QĐ-UBND ngày 17/10/2018</t>
  </si>
  <si>
    <t>Xây dựng HTKT khu đất đấu giá QSD đất ở điểm đấu giá số 03 thôn Thụy Khuê, xã Sài Sơn, huyện Quốc Oai (nay là xã Quốc Oai)</t>
  </si>
  <si>
    <t>QĐ 217/QĐ-UBND ngày 17/01/2018</t>
  </si>
  <si>
    <t>Xây dựng hạ tầng kỹ thuật khu đất đấu giá quyền sử dụng đất ở xã Thạch Thán, huyện Quốc Oai (vị trí tiếp giáp với trục đường Bắc Nam, thị trấn Quốc Oai) (nay thuộc xã Quốc Oai)</t>
  </si>
  <si>
    <t>QĐ 4558/QĐ-UBND ngày 28/9/2018</t>
  </si>
  <si>
    <t>Đấu giá cho thuê đất nông nghiệp chưa sử dụng vào mục đích công ích</t>
  </si>
  <si>
    <t>QĐ 7665/QĐ-UBND ngày 17/11/2023</t>
  </si>
  <si>
    <t>Xây dựng hạ tầng kỹ thuật khu đấu giá quyền sử dụng đất khu trung tâm xã Đại Đồng (nay là xã Thạch Thất)</t>
  </si>
  <si>
    <t>QĐ 7737/QĐ-UBND ngày 22/11/2023</t>
  </si>
  <si>
    <t>VB 6612/UBND NNMT ngày 15/12/2025</t>
  </si>
  <si>
    <t>QĐ 3859/QĐ-UBND 
ngày 13/5/2022</t>
  </si>
  <si>
    <t>QĐ 3754/QĐ-UBND 
ngày 30/6/2021</t>
  </si>
  <si>
    <t>Giải phóng mặt bằng, xây dựng HTKT phục vụ đấu giá QSD đất tại xã Lệ Chi, huyện Gia Lâm (nay là xã Thuận An)</t>
  </si>
  <si>
    <t>QĐ 5496/QĐ-UBND ngày 17/8/2022</t>
  </si>
  <si>
    <t>Xây dựng HTKT để đấu giá QSD đất tại điểm YB2, thôn Yên Bài, xã Tự Lập, huyện Mê Linh (nay là xã Tiến THắng)</t>
  </si>
  <si>
    <t>NQ 37/NQ-HĐND ngày 18/10/2021</t>
  </si>
  <si>
    <t>Xây dựng HTKT khu đất đấu giá QSD đất tại điểm TL 03 (GĐ1), thôn Yên Bài, xã Tự Lập, huyện Mê Linh (nay là xã Tiến Thắng)</t>
  </si>
  <si>
    <t>NQ 12/NQ-HĐND ngày 14/5/2021</t>
  </si>
  <si>
    <t>Xây dựng HTKT để đấu giá QSD đất tại điểm X3, xứ đồng Làng Gàn, thôn Văn Lôi, xã Tam Đồng, huyện Mê Linh (nay là xã Tiến Thắng)</t>
  </si>
  <si>
    <t>VB 60/HĐND-VP ngày 16/4/2018</t>
  </si>
  <si>
    <t>Xây dựng HTKT khu đất phục vụ đấu giá QSD đất tại điểm X4, thôn Nam Cường, xã Tam Đồng, huyện Mê Linh (nay là xã Tiến Thắng)</t>
  </si>
  <si>
    <t>QĐ 2695/QĐ-UBND ngày 26/8/2018</t>
  </si>
  <si>
    <t>QĐ 4263/QĐ-UBND ngày 16/8/2024</t>
  </si>
  <si>
    <t>QĐ 1269/QĐ-UBND ngày 15/9/2025</t>
  </si>
  <si>
    <t>GPMB và xây dựng HTKT ô đất đấu giá G1/ODK1</t>
  </si>
  <si>
    <t>GPMB và xây dựng HTKT ô đất đấu giá G1/ODK2</t>
  </si>
  <si>
    <t>GPMB và xây dựng HTKT ô đất đấu giá F4/ODK1, phường Lĩnh Nam, quận Hoàng Mai (nay là phường Vĩnh Hưng)</t>
  </si>
  <si>
    <t>GPMB phục vụ đầu tư xây dựng hạ tầng kỹ thuật để tổ chức đấu giá quyền sử dụng đất khu dân cư thôn Muỗi, xã Yên Bài, huyện Ba Vì (nay là xã Yên Bài)</t>
  </si>
  <si>
    <t>QĐ 1436/QĐ-UBND ngày 10/4/2023</t>
  </si>
  <si>
    <t>QĐ 3841/QĐ-UBND
ngày 25/10/2019</t>
  </si>
  <si>
    <t>QĐ số 7510/QĐ-UBND
ngày 12/12/2013</t>
  </si>
  <si>
    <t>LXXXIII</t>
  </si>
  <si>
    <t>LXXXIV</t>
  </si>
  <si>
    <t>LXXXV</t>
  </si>
  <si>
    <t>LXXXVI</t>
  </si>
  <si>
    <t>LXXXVII</t>
  </si>
  <si>
    <t>Đấu giá quyền sử dụng đất để cho thuê đất TMDV, đất SXKD</t>
  </si>
  <si>
    <t>(Kèm theo Kế hoạch số            /KH-UBND ngày         /         /2026 của Ủy ban nhân dân Thành phố)</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</si>
</sst>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_-* #,##0.00_-;\-* #,##0.00_-;_-* &quot;-&quot;??_-;_-@_-"/>
    <numFmt numFmtId="166" formatCode="_(* #,##0.0_);_(* \(#,##0.0\);_(* &quot;-&quot;??_);_(@_)"/>
    <numFmt numFmtId="167" formatCode="#,##0.0"/>
  </numFmts>
  <fonts count="20" x14ac:knownFonts="1">
    <font>
      <sz val="11"/>
      <color theme="1"/>
      <name val="Calibri"/>
      <family val="2"/>
      <charset val="163"/>
      <scheme val="minor"/>
    </font>
    <font>
      <sz val="11"/>
      <color theme="1"/>
      <name val="Calibri"/>
      <family val="2"/>
      <scheme val="minor"/>
    </font>
    <font>
      <b/>
      <sz val="12"/>
      <color theme="1"/>
      <name val="Times New Roman"/>
      <family val="1"/>
    </font>
    <font>
      <sz val="12"/>
      <color theme="1"/>
      <name val="Times New Roman"/>
      <family val="1"/>
    </font>
    <font>
      <sz val="11"/>
      <color theme="1"/>
      <name val="Calibri"/>
      <family val="2"/>
      <charset val="163"/>
      <scheme val="minor"/>
    </font>
    <font>
      <sz val="10"/>
      <name val="Arial"/>
      <family val="2"/>
    </font>
    <font>
      <i/>
      <sz val="12"/>
      <color theme="1"/>
      <name val="Times New Roman"/>
      <family val="1"/>
    </font>
    <font>
      <sz val="11"/>
      <color theme="1"/>
      <name val="Times New Roman"/>
      <family val="1"/>
    </font>
    <font>
      <b/>
      <sz val="16"/>
      <color theme="1"/>
      <name val="Times New Roman"/>
      <family val="1"/>
    </font>
    <font>
      <sz val="10"/>
      <color rgb="FF000000"/>
      <name val="Calibri"/>
      <family val="2"/>
      <scheme val="minor"/>
    </font>
    <font>
      <b/>
      <sz val="12"/>
      <color rgb="FF000000"/>
      <name val="Times New Roman"/>
      <family val="1"/>
    </font>
    <font>
      <b/>
      <sz val="11"/>
      <color theme="1"/>
      <name val="Calibri"/>
      <family val="2"/>
      <charset val="163"/>
      <scheme val="minor"/>
    </font>
    <font>
      <b/>
      <sz val="11"/>
      <color theme="1"/>
      <name val="Times New Roman"/>
      <family val="1"/>
    </font>
    <font>
      <sz val="11"/>
      <color rgb="FF000000"/>
      <name val="Times New Roman"/>
      <family val="1"/>
    </font>
    <font>
      <sz val="11"/>
      <name val="Times New Roman"/>
      <family val="1"/>
      <charset val="163"/>
    </font>
    <font>
      <sz val="11"/>
      <name val="Times New Roman"/>
      <family val="1"/>
    </font>
    <font>
      <sz val="12"/>
      <name val="Times New Roman"/>
      <family val="1"/>
    </font>
    <font>
      <b/>
      <sz val="11"/>
      <name val="Times New Roman"/>
      <family val="1"/>
    </font>
    <font>
      <sz val="11"/>
      <name val="Calibri"/>
      <family val="2"/>
      <charset val="163"/>
      <scheme val="minor"/>
    </font>
    <font>
      <b/>
      <sz val="11"/>
      <name val="Calibri"/>
      <family val="2"/>
      <charset val="163"/>
      <scheme val="minor"/>
    </font>
  </fonts>
  <fills count="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s>
  <cellStyleXfs count="8">
    <xf numFmtId="0" fontId="0" fillId="0" borderId="0"/>
    <xf numFmtId="164" fontId="4" fillId="0" borderId="0" applyFont="0" applyFill="0" applyBorder="0" applyAlignment="0" applyProtection="0"/>
    <xf numFmtId="0" fontId="4" fillId="0" borderId="0"/>
    <xf numFmtId="0" fontId="5" fillId="0" borderId="0"/>
    <xf numFmtId="0" fontId="9" fillId="0" borderId="0"/>
    <xf numFmtId="0" fontId="5" fillId="0" borderId="0"/>
    <xf numFmtId="0" fontId="1" fillId="0" borderId="0"/>
    <xf numFmtId="0" fontId="1" fillId="0" borderId="0"/>
  </cellStyleXfs>
  <cellXfs count="100">
    <xf numFmtId="0" fontId="0" fillId="0" borderId="0" xfId="0"/>
    <xf numFmtId="164" fontId="7" fillId="0" borderId="1" xfId="1" applyFont="1" applyBorder="1" applyAlignment="1">
      <alignment vertical="center"/>
    </xf>
    <xf numFmtId="0" fontId="7" fillId="0" borderId="5" xfId="0" applyFont="1" applyBorder="1" applyAlignment="1">
      <alignment vertical="center"/>
    </xf>
    <xf numFmtId="0" fontId="0" fillId="0" borderId="0" xfId="0" applyAlignment="1">
      <alignment vertical="center"/>
    </xf>
    <xf numFmtId="0" fontId="7" fillId="0" borderId="4" xfId="0" applyFont="1" applyBorder="1" applyAlignment="1">
      <alignment horizontal="center" vertical="center"/>
    </xf>
    <xf numFmtId="164" fontId="7" fillId="0" borderId="1" xfId="1" applyFont="1" applyBorder="1" applyAlignment="1">
      <alignment horizontal="center" vertical="center"/>
    </xf>
    <xf numFmtId="0" fontId="11" fillId="0" borderId="0" xfId="0" applyFont="1" applyAlignment="1">
      <alignment vertical="center"/>
    </xf>
    <xf numFmtId="0" fontId="3" fillId="0" borderId="1" xfId="0" applyFont="1" applyBorder="1" applyAlignment="1">
      <alignment vertical="center" wrapText="1"/>
    </xf>
    <xf numFmtId="166" fontId="3" fillId="0" borderId="1" xfId="1" applyNumberFormat="1" applyFont="1" applyBorder="1" applyAlignment="1">
      <alignment vertical="center" wrapText="1"/>
    </xf>
    <xf numFmtId="164" fontId="3" fillId="0" borderId="1" xfId="1" applyFont="1" applyBorder="1" applyAlignment="1">
      <alignment vertical="center" wrapText="1"/>
    </xf>
    <xf numFmtId="0" fontId="7" fillId="0" borderId="1" xfId="0" applyFont="1" applyBorder="1" applyAlignment="1">
      <alignment wrapText="1"/>
    </xf>
    <xf numFmtId="0" fontId="7" fillId="0" borderId="1" xfId="0" applyFont="1" applyBorder="1" applyAlignment="1">
      <alignment vertical="center" wrapText="1"/>
    </xf>
    <xf numFmtId="164" fontId="7" fillId="0" borderId="1" xfId="1" applyFont="1" applyBorder="1" applyAlignment="1">
      <alignment vertical="center" wrapText="1"/>
    </xf>
    <xf numFmtId="0" fontId="7" fillId="0" borderId="1" xfId="0" applyFont="1" applyBorder="1" applyAlignment="1">
      <alignment horizontal="left" vertical="center" wrapText="1"/>
    </xf>
    <xf numFmtId="164" fontId="7" fillId="0" borderId="1" xfId="1" applyFont="1" applyBorder="1" applyAlignment="1">
      <alignment horizontal="right" vertical="center"/>
    </xf>
    <xf numFmtId="164" fontId="7" fillId="0" borderId="1" xfId="1" applyFont="1" applyBorder="1" applyAlignment="1">
      <alignment horizontal="left" vertical="center"/>
    </xf>
    <xf numFmtId="0" fontId="14" fillId="0" borderId="1" xfId="0" applyFont="1" applyBorder="1" applyAlignment="1">
      <alignment horizontal="left" vertical="top"/>
    </xf>
    <xf numFmtId="0" fontId="3" fillId="0" borderId="1" xfId="0" applyFont="1" applyBorder="1" applyAlignment="1">
      <alignment horizontal="left" vertical="center" wrapText="1"/>
    </xf>
    <xf numFmtId="164" fontId="15" fillId="2" borderId="1" xfId="1" applyFont="1" applyFill="1" applyBorder="1" applyAlignment="1" applyProtection="1">
      <alignment horizontal="justify" vertical="center" wrapText="1"/>
      <protection locked="0"/>
    </xf>
    <xf numFmtId="164" fontId="15" fillId="2" borderId="1" xfId="1" applyFont="1" applyFill="1" applyBorder="1" applyAlignment="1">
      <alignment horizontal="justify" vertical="center" wrapText="1"/>
    </xf>
    <xf numFmtId="167" fontId="15" fillId="2" borderId="1" xfId="5" applyNumberFormat="1" applyFont="1" applyFill="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164" fontId="7" fillId="0" borderId="1" xfId="1" applyFont="1" applyBorder="1" applyAlignment="1">
      <alignment horizontal="right" vertical="center" wrapText="1"/>
    </xf>
    <xf numFmtId="164" fontId="16" fillId="2" borderId="1" xfId="1" applyFont="1" applyFill="1" applyBorder="1" applyAlignment="1">
      <alignment horizontal="right" vertical="center" wrapText="1"/>
    </xf>
    <xf numFmtId="164" fontId="3" fillId="0" borderId="1" xfId="1" applyFont="1" applyBorder="1" applyAlignment="1">
      <alignment vertical="center"/>
    </xf>
    <xf numFmtId="0" fontId="15" fillId="0" borderId="1" xfId="0" applyFont="1" applyBorder="1" applyAlignment="1">
      <alignment horizontal="center" vertical="center" wrapText="1"/>
    </xf>
    <xf numFmtId="164" fontId="15" fillId="0" borderId="1" xfId="1" applyFont="1" applyBorder="1" applyAlignment="1">
      <alignment horizontal="right" vertical="center"/>
    </xf>
    <xf numFmtId="164" fontId="15" fillId="0" borderId="1" xfId="1" applyFont="1" applyFill="1" applyBorder="1" applyAlignment="1">
      <alignment horizontal="center" vertical="center"/>
    </xf>
    <xf numFmtId="164" fontId="15" fillId="0" borderId="1" xfId="1" applyFont="1" applyFill="1" applyBorder="1" applyAlignment="1">
      <alignment horizontal="right" vertical="center"/>
    </xf>
    <xf numFmtId="3" fontId="15" fillId="0" borderId="1" xfId="2" applyNumberFormat="1" applyFont="1" applyBorder="1" applyAlignment="1">
      <alignment horizontal="left" vertical="center" wrapText="1"/>
    </xf>
    <xf numFmtId="0" fontId="7" fillId="0" borderId="1" xfId="0" applyFont="1" applyBorder="1" applyAlignment="1">
      <alignment horizontal="left" wrapText="1"/>
    </xf>
    <xf numFmtId="0" fontId="13" fillId="0" borderId="1" xfId="0" applyFont="1" applyBorder="1" applyAlignment="1">
      <alignment horizontal="left" vertical="center" wrapText="1"/>
    </xf>
    <xf numFmtId="164" fontId="13" fillId="0" borderId="1" xfId="1" applyFont="1" applyFill="1" applyBorder="1" applyAlignment="1">
      <alignment horizontal="right" vertical="center" wrapText="1"/>
    </xf>
    <xf numFmtId="0" fontId="15" fillId="0" borderId="1" xfId="6" applyFont="1" applyBorder="1" applyAlignment="1">
      <alignment vertical="center" wrapText="1"/>
    </xf>
    <xf numFmtId="0" fontId="7" fillId="2" borderId="1" xfId="7" applyFont="1" applyFill="1" applyBorder="1" applyAlignment="1">
      <alignment horizontal="left" vertical="center" wrapText="1"/>
    </xf>
    <xf numFmtId="0" fontId="7" fillId="2" borderId="1" xfId="0" applyFont="1" applyFill="1" applyBorder="1" applyAlignment="1">
      <alignment horizontal="left" vertical="center" wrapText="1"/>
    </xf>
    <xf numFmtId="49" fontId="7" fillId="3" borderId="1" xfId="0" applyNumberFormat="1" applyFont="1" applyFill="1" applyBorder="1" applyAlignment="1">
      <alignment horizontal="left" vertical="center" wrapText="1"/>
    </xf>
    <xf numFmtId="164" fontId="7" fillId="3" borderId="1" xfId="1" applyFont="1" applyFill="1" applyBorder="1" applyAlignment="1">
      <alignment horizontal="right" vertical="center" wrapText="1"/>
    </xf>
    <xf numFmtId="0" fontId="7" fillId="3" borderId="1" xfId="0" applyFont="1" applyFill="1" applyBorder="1" applyAlignment="1">
      <alignment horizontal="left" vertical="center" wrapText="1"/>
    </xf>
    <xf numFmtId="164" fontId="7" fillId="3" borderId="1" xfId="1" applyFont="1" applyFill="1" applyBorder="1" applyAlignment="1">
      <alignment horizontal="right" vertical="center" shrinkToFit="1"/>
    </xf>
    <xf numFmtId="164" fontId="7" fillId="3" borderId="1" xfId="1" applyFont="1" applyFill="1" applyBorder="1" applyAlignment="1">
      <alignment horizontal="right" vertical="center"/>
    </xf>
    <xf numFmtId="164" fontId="13" fillId="0" borderId="1" xfId="1" applyFont="1" applyBorder="1" applyAlignment="1">
      <alignment horizontal="right" vertical="center"/>
    </xf>
    <xf numFmtId="0" fontId="7" fillId="0" borderId="5" xfId="0" applyFont="1" applyBorder="1" applyAlignment="1">
      <alignment horizontal="left" vertical="center"/>
    </xf>
    <xf numFmtId="0" fontId="12" fillId="0" borderId="5" xfId="0" applyFont="1" applyBorder="1" applyAlignment="1">
      <alignment horizontal="left" vertical="center"/>
    </xf>
    <xf numFmtId="0" fontId="11" fillId="0" borderId="5" xfId="0" applyFont="1" applyBorder="1" applyAlignment="1">
      <alignment vertical="center"/>
    </xf>
    <xf numFmtId="0" fontId="2" fillId="4" borderId="4" xfId="0" applyFont="1" applyFill="1" applyBorder="1" applyAlignment="1">
      <alignment horizontal="center" vertical="center"/>
    </xf>
    <xf numFmtId="164" fontId="2" fillId="4" borderId="1" xfId="1" applyFont="1" applyFill="1" applyBorder="1" applyAlignment="1">
      <alignment vertical="center"/>
    </xf>
    <xf numFmtId="0" fontId="2" fillId="4" borderId="5" xfId="0" applyFont="1" applyFill="1" applyBorder="1" applyAlignment="1">
      <alignment vertical="center"/>
    </xf>
    <xf numFmtId="0" fontId="11" fillId="4" borderId="0" xfId="0" applyFont="1" applyFill="1"/>
    <xf numFmtId="0" fontId="12" fillId="4" borderId="4" xfId="0" applyFont="1" applyFill="1" applyBorder="1" applyAlignment="1">
      <alignment horizontal="center" vertical="center"/>
    </xf>
    <xf numFmtId="0" fontId="12" fillId="4" borderId="1" xfId="0" applyFont="1" applyFill="1" applyBorder="1" applyAlignment="1">
      <alignment horizontal="left" vertical="center"/>
    </xf>
    <xf numFmtId="164" fontId="12" fillId="4" borderId="1" xfId="1" applyFont="1" applyFill="1" applyBorder="1" applyAlignment="1">
      <alignment vertical="center"/>
    </xf>
    <xf numFmtId="0" fontId="12" fillId="4" borderId="5" xfId="0" applyFont="1" applyFill="1" applyBorder="1" applyAlignment="1">
      <alignment vertical="center"/>
    </xf>
    <xf numFmtId="0" fontId="11" fillId="4" borderId="0" xfId="0" applyFont="1" applyFill="1" applyAlignment="1">
      <alignment vertical="center"/>
    </xf>
    <xf numFmtId="164" fontId="12" fillId="4" borderId="1" xfId="0" applyNumberFormat="1" applyFont="1" applyFill="1" applyBorder="1" applyAlignment="1">
      <alignment vertical="center"/>
    </xf>
    <xf numFmtId="164" fontId="12" fillId="4" borderId="1" xfId="1" applyFont="1" applyFill="1" applyBorder="1" applyAlignment="1">
      <alignment horizontal="right" vertical="center"/>
    </xf>
    <xf numFmtId="0" fontId="12" fillId="4" borderId="5" xfId="0" applyFont="1" applyFill="1" applyBorder="1" applyAlignment="1">
      <alignment horizontal="left" vertical="center"/>
    </xf>
    <xf numFmtId="164" fontId="12" fillId="4" borderId="1" xfId="0" applyNumberFormat="1" applyFont="1" applyFill="1" applyBorder="1"/>
    <xf numFmtId="0" fontId="12" fillId="4" borderId="5" xfId="0" applyFont="1" applyFill="1" applyBorder="1"/>
    <xf numFmtId="164" fontId="17" fillId="4" borderId="1" xfId="1" applyFont="1" applyFill="1" applyBorder="1" applyAlignment="1">
      <alignment horizontal="center" vertical="center"/>
    </xf>
    <xf numFmtId="164" fontId="7" fillId="0" borderId="1" xfId="1" applyFont="1" applyFill="1" applyBorder="1" applyAlignment="1">
      <alignment horizontal="right" vertical="center"/>
    </xf>
    <xf numFmtId="0" fontId="0" fillId="5" borderId="0" xfId="0" applyFill="1" applyAlignment="1">
      <alignment vertical="center"/>
    </xf>
    <xf numFmtId="0" fontId="0" fillId="6" borderId="0" xfId="0" applyFill="1" applyAlignment="1">
      <alignment vertical="center"/>
    </xf>
    <xf numFmtId="0" fontId="11" fillId="5" borderId="0" xfId="0" applyFont="1" applyFill="1"/>
    <xf numFmtId="0" fontId="11" fillId="6" borderId="0" xfId="0" applyFont="1" applyFill="1"/>
    <xf numFmtId="0" fontId="12" fillId="4" borderId="1" xfId="0" applyFont="1" applyFill="1" applyBorder="1" applyAlignment="1">
      <alignment horizontal="left" vertical="center" wrapText="1"/>
    </xf>
    <xf numFmtId="164" fontId="7" fillId="0" borderId="1" xfId="1" applyFont="1" applyFill="1" applyBorder="1" applyAlignment="1">
      <alignment vertical="center" wrapText="1"/>
    </xf>
    <xf numFmtId="0" fontId="18" fillId="6" borderId="0" xfId="0" applyFont="1" applyFill="1" applyAlignment="1">
      <alignment vertical="center"/>
    </xf>
    <xf numFmtId="0" fontId="19" fillId="6" borderId="0" xfId="0" applyFont="1" applyFill="1"/>
    <xf numFmtId="0" fontId="0" fillId="4" borderId="0" xfId="0" applyFill="1" applyAlignment="1">
      <alignment vertical="center"/>
    </xf>
    <xf numFmtId="0" fontId="15" fillId="0" borderId="4" xfId="0" applyFont="1" applyBorder="1" applyAlignment="1">
      <alignment horizontal="center" vertical="center"/>
    </xf>
    <xf numFmtId="0" fontId="15" fillId="0" borderId="5" xfId="0" applyFont="1" applyBorder="1" applyAlignment="1">
      <alignment horizontal="left" vertical="center"/>
    </xf>
    <xf numFmtId="0" fontId="19" fillId="0" borderId="0" xfId="0" applyFont="1" applyAlignment="1">
      <alignment vertical="center"/>
    </xf>
    <xf numFmtId="0" fontId="19" fillId="0" borderId="0" xfId="0" applyFont="1"/>
    <xf numFmtId="0" fontId="11" fillId="0" borderId="0" xfId="0" applyFont="1"/>
    <xf numFmtId="165" fontId="11" fillId="0" borderId="0" xfId="0" applyNumberFormat="1" applyFont="1" applyAlignment="1">
      <alignment vertical="center"/>
    </xf>
    <xf numFmtId="164" fontId="12" fillId="4" borderId="1" xfId="1" applyFont="1" applyFill="1" applyBorder="1" applyAlignment="1">
      <alignment vertical="center" wrapText="1"/>
    </xf>
    <xf numFmtId="0" fontId="15" fillId="0" borderId="5" xfId="0" applyFont="1" applyBorder="1" applyAlignment="1">
      <alignment vertical="center"/>
    </xf>
    <xf numFmtId="164" fontId="2" fillId="4" borderId="6" xfId="1" applyFont="1" applyFill="1" applyBorder="1" applyAlignment="1">
      <alignment vertical="center"/>
    </xf>
    <xf numFmtId="0" fontId="12" fillId="4" borderId="7" xfId="0" applyFont="1" applyFill="1" applyBorder="1" applyAlignment="1">
      <alignment vertical="center"/>
    </xf>
    <xf numFmtId="0" fontId="12" fillId="4" borderId="1" xfId="0" applyFont="1" applyFill="1" applyBorder="1" applyAlignment="1">
      <alignment horizontal="left" vertical="center" wrapText="1"/>
    </xf>
    <xf numFmtId="0" fontId="12" fillId="4" borderId="1" xfId="0" applyFont="1" applyFill="1" applyBorder="1" applyAlignment="1">
      <alignment horizontal="left"/>
    </xf>
    <xf numFmtId="0" fontId="12" fillId="4" borderId="1" xfId="0" applyFont="1" applyFill="1" applyBorder="1" applyAlignment="1">
      <alignment horizontal="left" vertical="center"/>
    </xf>
    <xf numFmtId="0" fontId="2" fillId="4" borderId="8" xfId="0" applyFont="1" applyFill="1" applyBorder="1" applyAlignment="1">
      <alignment horizontal="center" vertical="center"/>
    </xf>
    <xf numFmtId="0" fontId="2" fillId="4" borderId="6"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8"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0" fillId="0" borderId="3" xfId="4" applyFont="1" applyBorder="1" applyAlignment="1">
      <alignment horizontal="center" vertical="center" wrapText="1"/>
    </xf>
    <xf numFmtId="0" fontId="10" fillId="0" borderId="1" xfId="4"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4" borderId="1" xfId="0" applyFont="1" applyFill="1" applyBorder="1" applyAlignment="1">
      <alignment horizontal="left" vertical="center"/>
    </xf>
    <xf numFmtId="0" fontId="12" fillId="4" borderId="9" xfId="0" applyFont="1" applyFill="1" applyBorder="1" applyAlignment="1">
      <alignment horizontal="left" vertical="center"/>
    </xf>
    <xf numFmtId="0" fontId="12" fillId="4" borderId="10" xfId="0" applyFont="1" applyFill="1" applyBorder="1" applyAlignment="1">
      <alignment horizontal="left" vertical="center"/>
    </xf>
  </cellXfs>
  <cellStyles count="8">
    <cellStyle name="Comma" xfId="1" builtinId="3"/>
    <cellStyle name="Normal" xfId="0" builtinId="0"/>
    <cellStyle name="Normal 194" xfId="7"/>
    <cellStyle name="Normal 2" xfId="2"/>
    <cellStyle name="Normal 2 10 12 2 2" xfId="6"/>
    <cellStyle name="Normal 2 3" xfId="3"/>
    <cellStyle name="Normal 4 2" xfId="5"/>
    <cellStyle name="Normal 7" xfId="4"/>
  </cellStyles>
  <dxfs count="1">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9"/>
  <sheetViews>
    <sheetView tabSelected="1" view="pageBreakPreview" zoomScale="112" zoomScaleNormal="124" zoomScaleSheetLayoutView="112" workbookViewId="0">
      <pane ySplit="5" topLeftCell="A255" activePane="bottomLeft" state="frozen"/>
      <selection pane="bottomLeft" activeCell="A399" sqref="A399:B399"/>
    </sheetView>
  </sheetViews>
  <sheetFormatPr defaultRowHeight="15" x14ac:dyDescent="0.25"/>
  <cols>
    <col min="1" max="1" width="9.28515625" customWidth="1"/>
    <col min="2" max="2" width="40.42578125" customWidth="1"/>
    <col min="3" max="3" width="21.140625" customWidth="1"/>
    <col min="4" max="4" width="17.28515625" customWidth="1"/>
    <col min="5" max="5" width="16.7109375" customWidth="1"/>
    <col min="6" max="6" width="17.28515625" customWidth="1"/>
    <col min="7" max="7" width="17.7109375" customWidth="1"/>
    <col min="8" max="8" width="8.7109375" customWidth="1"/>
  </cols>
  <sheetData>
    <row r="1" spans="1:10" ht="26.25" customHeight="1" x14ac:dyDescent="0.25">
      <c r="A1" s="88" t="s">
        <v>10</v>
      </c>
      <c r="B1" s="88"/>
      <c r="C1" s="88"/>
      <c r="D1" s="88"/>
      <c r="E1" s="88"/>
      <c r="F1" s="88"/>
      <c r="G1" s="88"/>
      <c r="H1" s="88"/>
    </row>
    <row r="2" spans="1:10" ht="18.75" customHeight="1" x14ac:dyDescent="0.25">
      <c r="A2" s="89" t="s">
        <v>735</v>
      </c>
      <c r="B2" s="89"/>
      <c r="C2" s="89"/>
      <c r="D2" s="89"/>
      <c r="E2" s="89"/>
      <c r="F2" s="89"/>
      <c r="G2" s="89"/>
      <c r="H2" s="89"/>
    </row>
    <row r="3" spans="1:10" ht="25.5" customHeight="1" thickBot="1" x14ac:dyDescent="0.3">
      <c r="G3" s="90" t="s">
        <v>4</v>
      </c>
      <c r="H3" s="90"/>
    </row>
    <row r="4" spans="1:10" ht="33" customHeight="1" x14ac:dyDescent="0.25">
      <c r="A4" s="91" t="s">
        <v>0</v>
      </c>
      <c r="B4" s="86" t="s">
        <v>3</v>
      </c>
      <c r="C4" s="93" t="s">
        <v>9</v>
      </c>
      <c r="D4" s="86" t="s">
        <v>1</v>
      </c>
      <c r="E4" s="86" t="s">
        <v>6</v>
      </c>
      <c r="F4" s="86" t="s">
        <v>5</v>
      </c>
      <c r="G4" s="86" t="s">
        <v>7</v>
      </c>
      <c r="H4" s="95" t="s">
        <v>8</v>
      </c>
    </row>
    <row r="5" spans="1:10" ht="58.15" customHeight="1" x14ac:dyDescent="0.25">
      <c r="A5" s="92"/>
      <c r="B5" s="87"/>
      <c r="C5" s="94"/>
      <c r="D5" s="87"/>
      <c r="E5" s="87"/>
      <c r="F5" s="87"/>
      <c r="G5" s="87"/>
      <c r="H5" s="96"/>
    </row>
    <row r="6" spans="1:10" s="49" customFormat="1" ht="15.75" x14ac:dyDescent="0.25">
      <c r="A6" s="46" t="s">
        <v>11</v>
      </c>
      <c r="B6" s="97" t="s">
        <v>12</v>
      </c>
      <c r="C6" s="97"/>
      <c r="D6" s="47">
        <v>53966.6</v>
      </c>
      <c r="E6" s="47">
        <v>20700.7</v>
      </c>
      <c r="F6" s="47">
        <v>20700.7</v>
      </c>
      <c r="G6" s="47">
        <v>1100.8</v>
      </c>
      <c r="H6" s="48"/>
    </row>
    <row r="7" spans="1:10" s="3" customFormat="1" ht="45.6" customHeight="1" x14ac:dyDescent="0.25">
      <c r="A7" s="4">
        <v>1</v>
      </c>
      <c r="B7" s="11" t="s">
        <v>13</v>
      </c>
      <c r="C7" s="11" t="s">
        <v>14</v>
      </c>
      <c r="D7" s="1">
        <v>53966.6</v>
      </c>
      <c r="E7" s="5">
        <v>20700.7</v>
      </c>
      <c r="F7" s="5">
        <v>20700.7</v>
      </c>
      <c r="G7" s="1">
        <v>1100.8</v>
      </c>
      <c r="H7" s="2"/>
    </row>
    <row r="8" spans="1:10" s="54" customFormat="1" x14ac:dyDescent="0.25">
      <c r="A8" s="50" t="s">
        <v>15</v>
      </c>
      <c r="B8" s="83" t="s">
        <v>18</v>
      </c>
      <c r="C8" s="83"/>
      <c r="D8" s="52">
        <v>7582</v>
      </c>
      <c r="E8" s="52">
        <v>1830</v>
      </c>
      <c r="F8" s="52">
        <v>1830</v>
      </c>
      <c r="G8" s="52">
        <v>14.64</v>
      </c>
      <c r="H8" s="53"/>
      <c r="J8" s="49"/>
    </row>
    <row r="9" spans="1:10" s="3" customFormat="1" ht="63" x14ac:dyDescent="0.25">
      <c r="A9" s="4">
        <v>1</v>
      </c>
      <c r="B9" s="7" t="s">
        <v>16</v>
      </c>
      <c r="C9" s="7" t="s">
        <v>17</v>
      </c>
      <c r="D9" s="8">
        <v>7582</v>
      </c>
      <c r="E9" s="8">
        <v>1830</v>
      </c>
      <c r="F9" s="8">
        <v>1830</v>
      </c>
      <c r="G9" s="9">
        <v>14.64</v>
      </c>
      <c r="H9" s="2"/>
    </row>
    <row r="10" spans="1:10" s="54" customFormat="1" x14ac:dyDescent="0.25">
      <c r="A10" s="50" t="s">
        <v>19</v>
      </c>
      <c r="B10" s="83" t="s">
        <v>20</v>
      </c>
      <c r="C10" s="83"/>
      <c r="D10" s="52">
        <v>6602.8</v>
      </c>
      <c r="E10" s="52">
        <v>6172.7</v>
      </c>
      <c r="F10" s="52">
        <v>6172.7</v>
      </c>
      <c r="G10" s="52">
        <v>49.4</v>
      </c>
      <c r="H10" s="53"/>
      <c r="J10" s="49"/>
    </row>
    <row r="11" spans="1:10" s="3" customFormat="1" ht="75" x14ac:dyDescent="0.25">
      <c r="A11" s="4">
        <v>1</v>
      </c>
      <c r="B11" s="31" t="s">
        <v>21</v>
      </c>
      <c r="C11" s="13" t="s">
        <v>22</v>
      </c>
      <c r="D11" s="1">
        <v>6602.8</v>
      </c>
      <c r="E11" s="5">
        <v>6172.7</v>
      </c>
      <c r="F11" s="1">
        <v>6172.7</v>
      </c>
      <c r="G11" s="1">
        <v>49.4</v>
      </c>
      <c r="H11" s="2"/>
    </row>
    <row r="12" spans="1:10" s="54" customFormat="1" x14ac:dyDescent="0.25">
      <c r="A12" s="50" t="s">
        <v>23</v>
      </c>
      <c r="B12" s="83" t="s">
        <v>24</v>
      </c>
      <c r="C12" s="83"/>
      <c r="D12" s="55">
        <f>SUM(D13:D15)</f>
        <v>37495.64</v>
      </c>
      <c r="E12" s="55">
        <f t="shared" ref="E12:G12" si="0">SUM(E13:E15)</f>
        <v>19473.72</v>
      </c>
      <c r="F12" s="55">
        <f t="shared" si="0"/>
        <v>4982.58</v>
      </c>
      <c r="G12" s="55">
        <f t="shared" si="0"/>
        <v>47.334999999999994</v>
      </c>
      <c r="H12" s="53"/>
      <c r="J12" s="49"/>
    </row>
    <row r="13" spans="1:10" s="3" customFormat="1" ht="45" x14ac:dyDescent="0.25">
      <c r="A13" s="4">
        <v>1</v>
      </c>
      <c r="B13" s="10" t="s">
        <v>25</v>
      </c>
      <c r="C13" s="11" t="s">
        <v>28</v>
      </c>
      <c r="D13" s="1">
        <v>19295.599999999999</v>
      </c>
      <c r="E13" s="5">
        <v>9267.7999999999993</v>
      </c>
      <c r="F13" s="1">
        <v>4000</v>
      </c>
      <c r="G13" s="1">
        <v>38</v>
      </c>
      <c r="H13" s="2"/>
    </row>
    <row r="14" spans="1:10" s="3" customFormat="1" ht="45" x14ac:dyDescent="0.25">
      <c r="A14" s="4">
        <v>2</v>
      </c>
      <c r="B14" s="10" t="s">
        <v>26</v>
      </c>
      <c r="C14" s="11" t="s">
        <v>29</v>
      </c>
      <c r="D14" s="1">
        <v>10297.299999999999</v>
      </c>
      <c r="E14" s="5">
        <v>5595.1</v>
      </c>
      <c r="F14" s="1">
        <v>340</v>
      </c>
      <c r="G14" s="1">
        <v>3.23</v>
      </c>
      <c r="H14" s="2"/>
      <c r="J14" s="49"/>
    </row>
    <row r="15" spans="1:10" s="3" customFormat="1" ht="45" x14ac:dyDescent="0.25">
      <c r="A15" s="4">
        <v>3</v>
      </c>
      <c r="B15" s="10" t="s">
        <v>27</v>
      </c>
      <c r="C15" s="12" t="s">
        <v>30</v>
      </c>
      <c r="D15" s="1">
        <v>7902.74</v>
      </c>
      <c r="E15" s="5">
        <v>4610.82</v>
      </c>
      <c r="F15" s="1">
        <v>642.58000000000004</v>
      </c>
      <c r="G15" s="1">
        <v>6.1050000000000004</v>
      </c>
      <c r="H15" s="2"/>
    </row>
    <row r="16" spans="1:10" s="54" customFormat="1" x14ac:dyDescent="0.25">
      <c r="A16" s="50" t="s">
        <v>31</v>
      </c>
      <c r="B16" s="83" t="s">
        <v>32</v>
      </c>
      <c r="C16" s="83"/>
      <c r="D16" s="55">
        <f>SUM(D17:D18)</f>
        <v>21811.599999999999</v>
      </c>
      <c r="E16" s="55">
        <f>SUM(E17:E18)</f>
        <v>21811.599999999999</v>
      </c>
      <c r="F16" s="55">
        <f>SUM(F17:F18)</f>
        <v>21811.599999999999</v>
      </c>
      <c r="G16" s="55">
        <f>SUM(G17:G18)</f>
        <v>1253.5999999999999</v>
      </c>
      <c r="H16" s="53"/>
      <c r="J16" s="49"/>
    </row>
    <row r="17" spans="1:10" s="6" customFormat="1" ht="45" x14ac:dyDescent="0.25">
      <c r="A17" s="4">
        <v>1</v>
      </c>
      <c r="B17" s="13" t="s">
        <v>33</v>
      </c>
      <c r="C17" s="13" t="s">
        <v>34</v>
      </c>
      <c r="D17" s="14">
        <v>9928.6</v>
      </c>
      <c r="E17" s="14">
        <v>9928.6</v>
      </c>
      <c r="F17" s="14">
        <v>9928.6</v>
      </c>
      <c r="G17" s="14">
        <v>433.9</v>
      </c>
      <c r="H17" s="43"/>
      <c r="J17" s="3"/>
    </row>
    <row r="18" spans="1:10" s="6" customFormat="1" ht="60" x14ac:dyDescent="0.25">
      <c r="A18" s="4">
        <v>2</v>
      </c>
      <c r="B18" s="13" t="s">
        <v>35</v>
      </c>
      <c r="C18" s="13" t="s">
        <v>36</v>
      </c>
      <c r="D18" s="14">
        <v>11883</v>
      </c>
      <c r="E18" s="14">
        <v>11883</v>
      </c>
      <c r="F18" s="14">
        <v>11883</v>
      </c>
      <c r="G18" s="14">
        <v>819.7</v>
      </c>
      <c r="H18" s="43"/>
      <c r="J18" s="49"/>
    </row>
    <row r="19" spans="1:10" s="54" customFormat="1" x14ac:dyDescent="0.25">
      <c r="A19" s="50" t="s">
        <v>37</v>
      </c>
      <c r="B19" s="98" t="s">
        <v>38</v>
      </c>
      <c r="C19" s="99"/>
      <c r="D19" s="52">
        <v>4851</v>
      </c>
      <c r="E19" s="52">
        <v>4583</v>
      </c>
      <c r="F19" s="52">
        <v>1596</v>
      </c>
      <c r="G19" s="52">
        <v>500</v>
      </c>
      <c r="H19" s="53"/>
      <c r="J19" s="70"/>
    </row>
    <row r="20" spans="1:10" s="6" customFormat="1" ht="30" x14ac:dyDescent="0.25">
      <c r="A20" s="4">
        <v>1</v>
      </c>
      <c r="B20" s="13" t="s">
        <v>39</v>
      </c>
      <c r="C20" s="13" t="s">
        <v>40</v>
      </c>
      <c r="D20" s="14">
        <v>4851</v>
      </c>
      <c r="E20" s="14">
        <v>4583</v>
      </c>
      <c r="F20" s="14">
        <v>1596</v>
      </c>
      <c r="G20" s="14">
        <v>500</v>
      </c>
      <c r="H20" s="43"/>
      <c r="J20" s="49"/>
    </row>
    <row r="21" spans="1:10" s="54" customFormat="1" x14ac:dyDescent="0.25">
      <c r="A21" s="50" t="s">
        <v>41</v>
      </c>
      <c r="B21" s="83" t="s">
        <v>42</v>
      </c>
      <c r="C21" s="83"/>
      <c r="D21" s="55">
        <f>SUM(D22:D30)</f>
        <v>109800</v>
      </c>
      <c r="E21" s="55">
        <f t="shared" ref="E21:G21" si="1">SUM(E22:E30)</f>
        <v>43300</v>
      </c>
      <c r="F21" s="55">
        <f t="shared" si="1"/>
        <v>43300</v>
      </c>
      <c r="G21" s="55">
        <f t="shared" si="1"/>
        <v>462.76000000000005</v>
      </c>
      <c r="H21" s="53"/>
      <c r="J21" s="3"/>
    </row>
    <row r="22" spans="1:10" s="6" customFormat="1" ht="45" x14ac:dyDescent="0.25">
      <c r="A22" s="4">
        <v>1</v>
      </c>
      <c r="B22" s="13" t="s">
        <v>46</v>
      </c>
      <c r="C22" s="13" t="s">
        <v>43</v>
      </c>
      <c r="D22" s="14">
        <v>16000</v>
      </c>
      <c r="E22" s="14">
        <v>6400</v>
      </c>
      <c r="F22" s="14">
        <v>6400</v>
      </c>
      <c r="G22" s="14">
        <v>80</v>
      </c>
      <c r="H22" s="43"/>
      <c r="J22" s="49"/>
    </row>
    <row r="23" spans="1:10" s="6" customFormat="1" ht="45" x14ac:dyDescent="0.25">
      <c r="A23" s="4">
        <v>2</v>
      </c>
      <c r="B23" s="13" t="s">
        <v>47</v>
      </c>
      <c r="C23" s="13" t="s">
        <v>44</v>
      </c>
      <c r="D23" s="14">
        <v>16000</v>
      </c>
      <c r="E23" s="14">
        <v>6400</v>
      </c>
      <c r="F23" s="14">
        <v>6400</v>
      </c>
      <c r="G23" s="14">
        <v>67.2</v>
      </c>
      <c r="H23" s="43"/>
      <c r="J23" s="3"/>
    </row>
    <row r="24" spans="1:10" s="6" customFormat="1" ht="60" x14ac:dyDescent="0.25">
      <c r="A24" s="4">
        <v>3</v>
      </c>
      <c r="B24" s="13" t="s">
        <v>48</v>
      </c>
      <c r="C24" s="13" t="s">
        <v>45</v>
      </c>
      <c r="D24" s="14">
        <v>6800</v>
      </c>
      <c r="E24" s="14">
        <v>3000</v>
      </c>
      <c r="F24" s="14">
        <v>3000</v>
      </c>
      <c r="G24" s="14">
        <v>28.5</v>
      </c>
      <c r="H24" s="43"/>
      <c r="J24" s="49"/>
    </row>
    <row r="25" spans="1:10" s="6" customFormat="1" ht="45" x14ac:dyDescent="0.25">
      <c r="A25" s="4">
        <v>4</v>
      </c>
      <c r="B25" s="13" t="s">
        <v>49</v>
      </c>
      <c r="C25" s="13" t="s">
        <v>50</v>
      </c>
      <c r="D25" s="14">
        <v>5000</v>
      </c>
      <c r="E25" s="14">
        <v>1500</v>
      </c>
      <c r="F25" s="14">
        <v>1500</v>
      </c>
      <c r="G25" s="14">
        <v>22.5</v>
      </c>
      <c r="H25" s="43"/>
      <c r="J25" s="3"/>
    </row>
    <row r="26" spans="1:10" s="6" customFormat="1" ht="45" x14ac:dyDescent="0.25">
      <c r="A26" s="4">
        <v>5</v>
      </c>
      <c r="B26" s="13" t="s">
        <v>51</v>
      </c>
      <c r="C26" s="13" t="s">
        <v>52</v>
      </c>
      <c r="D26" s="14">
        <v>11500</v>
      </c>
      <c r="E26" s="14">
        <v>4600</v>
      </c>
      <c r="F26" s="14">
        <v>4600</v>
      </c>
      <c r="G26" s="14">
        <v>48.3</v>
      </c>
      <c r="H26" s="43"/>
      <c r="J26" s="49"/>
    </row>
    <row r="27" spans="1:10" s="6" customFormat="1" ht="45" x14ac:dyDescent="0.25">
      <c r="A27" s="4">
        <v>6</v>
      </c>
      <c r="B27" s="13" t="s">
        <v>53</v>
      </c>
      <c r="C27" s="13" t="s">
        <v>52</v>
      </c>
      <c r="D27" s="14">
        <v>15900</v>
      </c>
      <c r="E27" s="14">
        <v>6360</v>
      </c>
      <c r="F27" s="14">
        <v>6360</v>
      </c>
      <c r="G27" s="14">
        <v>60.42</v>
      </c>
      <c r="H27" s="43"/>
      <c r="J27" s="3"/>
    </row>
    <row r="28" spans="1:10" s="6" customFormat="1" ht="60" x14ac:dyDescent="0.25">
      <c r="A28" s="4">
        <v>7</v>
      </c>
      <c r="B28" s="13" t="s">
        <v>54</v>
      </c>
      <c r="C28" s="13" t="s">
        <v>55</v>
      </c>
      <c r="D28" s="14">
        <v>5600</v>
      </c>
      <c r="E28" s="14">
        <v>2240</v>
      </c>
      <c r="F28" s="14">
        <v>2240</v>
      </c>
      <c r="G28" s="14">
        <v>33.6</v>
      </c>
      <c r="H28" s="43"/>
      <c r="J28" s="49"/>
    </row>
    <row r="29" spans="1:10" s="6" customFormat="1" ht="45" x14ac:dyDescent="0.25">
      <c r="A29" s="4">
        <v>8</v>
      </c>
      <c r="B29" s="13" t="s">
        <v>56</v>
      </c>
      <c r="C29" s="13" t="s">
        <v>52</v>
      </c>
      <c r="D29" s="14">
        <v>16000</v>
      </c>
      <c r="E29" s="14">
        <v>6400</v>
      </c>
      <c r="F29" s="14">
        <v>6400</v>
      </c>
      <c r="G29" s="14">
        <v>61.44</v>
      </c>
      <c r="H29" s="43"/>
      <c r="J29" s="3"/>
    </row>
    <row r="30" spans="1:10" s="6" customFormat="1" ht="45" x14ac:dyDescent="0.25">
      <c r="A30" s="4">
        <v>9</v>
      </c>
      <c r="B30" s="13" t="s">
        <v>57</v>
      </c>
      <c r="C30" s="13" t="s">
        <v>58</v>
      </c>
      <c r="D30" s="14">
        <v>17000</v>
      </c>
      <c r="E30" s="14">
        <v>6400</v>
      </c>
      <c r="F30" s="14">
        <v>6400</v>
      </c>
      <c r="G30" s="14">
        <v>60.8</v>
      </c>
      <c r="H30" s="43"/>
      <c r="J30" s="49"/>
    </row>
    <row r="31" spans="1:10" s="54" customFormat="1" x14ac:dyDescent="0.25">
      <c r="A31" s="50" t="s">
        <v>59</v>
      </c>
      <c r="B31" s="83" t="s">
        <v>60</v>
      </c>
      <c r="C31" s="83"/>
      <c r="D31" s="56">
        <f>SUM(D32:D40)</f>
        <v>104928</v>
      </c>
      <c r="E31" s="56">
        <f>SUM(E32:E40)</f>
        <v>51186</v>
      </c>
      <c r="F31" s="56">
        <f>SUM(F32:F40)</f>
        <v>51186</v>
      </c>
      <c r="G31" s="56">
        <f>SUM(G32:G40)</f>
        <v>335.77300000000002</v>
      </c>
      <c r="H31" s="57"/>
      <c r="J31" s="70"/>
    </row>
    <row r="32" spans="1:10" s="54" customFormat="1" ht="30" x14ac:dyDescent="0.25">
      <c r="A32" s="4">
        <v>1</v>
      </c>
      <c r="B32" s="13" t="s">
        <v>613</v>
      </c>
      <c r="C32" s="13" t="s">
        <v>614</v>
      </c>
      <c r="D32" s="33">
        <v>6480</v>
      </c>
      <c r="E32" s="33">
        <v>3127</v>
      </c>
      <c r="F32" s="33">
        <v>3127</v>
      </c>
      <c r="G32" s="33">
        <v>12.509</v>
      </c>
      <c r="H32" s="44"/>
      <c r="J32" s="3"/>
    </row>
    <row r="33" spans="1:10" s="54" customFormat="1" ht="30" x14ac:dyDescent="0.25">
      <c r="A33" s="4">
        <v>2</v>
      </c>
      <c r="B33" s="13" t="s">
        <v>615</v>
      </c>
      <c r="C33" s="13" t="s">
        <v>616</v>
      </c>
      <c r="D33" s="33">
        <v>8878</v>
      </c>
      <c r="E33" s="33">
        <v>3695</v>
      </c>
      <c r="F33" s="33">
        <v>3695</v>
      </c>
      <c r="G33" s="33">
        <v>36.950000000000003</v>
      </c>
      <c r="H33" s="44"/>
      <c r="J33" s="3"/>
    </row>
    <row r="34" spans="1:10" s="54" customFormat="1" ht="30" x14ac:dyDescent="0.25">
      <c r="A34" s="4">
        <v>3</v>
      </c>
      <c r="B34" s="13" t="s">
        <v>617</v>
      </c>
      <c r="C34" s="13" t="s">
        <v>618</v>
      </c>
      <c r="D34" s="33">
        <v>3300</v>
      </c>
      <c r="E34" s="33">
        <v>2765</v>
      </c>
      <c r="F34" s="33">
        <v>2765</v>
      </c>
      <c r="G34" s="33">
        <v>22.116</v>
      </c>
      <c r="H34" s="44"/>
      <c r="J34" s="3"/>
    </row>
    <row r="35" spans="1:10" s="54" customFormat="1" ht="30" x14ac:dyDescent="0.25">
      <c r="A35" s="4">
        <v>4</v>
      </c>
      <c r="B35" s="13" t="s">
        <v>619</v>
      </c>
      <c r="C35" s="13" t="s">
        <v>620</v>
      </c>
      <c r="D35" s="33">
        <v>18036</v>
      </c>
      <c r="E35" s="33">
        <v>8200</v>
      </c>
      <c r="F35" s="33">
        <v>8200</v>
      </c>
      <c r="G35" s="33">
        <v>164</v>
      </c>
      <c r="H35" s="44"/>
      <c r="J35" s="3"/>
    </row>
    <row r="36" spans="1:10" s="54" customFormat="1" ht="45" x14ac:dyDescent="0.25">
      <c r="A36" s="4">
        <v>5</v>
      </c>
      <c r="B36" s="13" t="s">
        <v>621</v>
      </c>
      <c r="C36" s="13" t="s">
        <v>622</v>
      </c>
      <c r="D36" s="33">
        <v>11234</v>
      </c>
      <c r="E36" s="33">
        <v>4399</v>
      </c>
      <c r="F36" s="33">
        <v>4399</v>
      </c>
      <c r="G36" s="33">
        <v>13.198</v>
      </c>
      <c r="H36" s="44"/>
      <c r="J36" s="3"/>
    </row>
    <row r="37" spans="1:10" s="54" customFormat="1" ht="30" x14ac:dyDescent="0.25">
      <c r="A37" s="4">
        <v>6</v>
      </c>
      <c r="B37" s="13" t="s">
        <v>623</v>
      </c>
      <c r="C37" s="13" t="s">
        <v>624</v>
      </c>
      <c r="D37" s="33">
        <v>20000</v>
      </c>
      <c r="E37" s="33">
        <v>10000</v>
      </c>
      <c r="F37" s="33">
        <v>10000</v>
      </c>
      <c r="G37" s="33">
        <v>30</v>
      </c>
      <c r="H37" s="44"/>
      <c r="J37" s="3"/>
    </row>
    <row r="38" spans="1:10" s="6" customFormat="1" ht="30" x14ac:dyDescent="0.25">
      <c r="A38" s="4">
        <v>7</v>
      </c>
      <c r="B38" s="32" t="s">
        <v>625</v>
      </c>
      <c r="C38" s="32" t="s">
        <v>626</v>
      </c>
      <c r="D38" s="33">
        <v>20000</v>
      </c>
      <c r="E38" s="33">
        <v>10000</v>
      </c>
      <c r="F38" s="33">
        <v>10000</v>
      </c>
      <c r="G38" s="33">
        <v>30</v>
      </c>
      <c r="H38" s="43"/>
      <c r="J38" s="49"/>
    </row>
    <row r="39" spans="1:10" s="6" customFormat="1" ht="30" x14ac:dyDescent="0.25">
      <c r="A39" s="4">
        <v>8</v>
      </c>
      <c r="B39" s="32" t="s">
        <v>627</v>
      </c>
      <c r="C39" s="32" t="s">
        <v>624</v>
      </c>
      <c r="D39" s="33">
        <v>6000</v>
      </c>
      <c r="E39" s="33">
        <v>3000</v>
      </c>
      <c r="F39" s="33">
        <v>3000</v>
      </c>
      <c r="G39" s="33">
        <v>9</v>
      </c>
      <c r="H39" s="43"/>
      <c r="J39" s="3"/>
    </row>
    <row r="40" spans="1:10" s="6" customFormat="1" ht="30" x14ac:dyDescent="0.25">
      <c r="A40" s="4">
        <v>9</v>
      </c>
      <c r="B40" s="32" t="s">
        <v>628</v>
      </c>
      <c r="C40" s="32" t="s">
        <v>624</v>
      </c>
      <c r="D40" s="33">
        <v>11000</v>
      </c>
      <c r="E40" s="33">
        <v>6000</v>
      </c>
      <c r="F40" s="33">
        <v>6000</v>
      </c>
      <c r="G40" s="33">
        <v>18</v>
      </c>
      <c r="H40" s="43"/>
      <c r="J40" s="49"/>
    </row>
    <row r="41" spans="1:10" s="54" customFormat="1" x14ac:dyDescent="0.25">
      <c r="A41" s="50" t="s">
        <v>61</v>
      </c>
      <c r="B41" s="83" t="s">
        <v>62</v>
      </c>
      <c r="C41" s="83"/>
      <c r="D41" s="56">
        <f>SUM(D42:D42)</f>
        <v>3846.5</v>
      </c>
      <c r="E41" s="56">
        <f>SUM(E42:E42)</f>
        <v>2174</v>
      </c>
      <c r="F41" s="56">
        <f>SUM(F42:F42)</f>
        <v>2174</v>
      </c>
      <c r="G41" s="56">
        <f>SUM(G42:G42)</f>
        <v>147.256</v>
      </c>
      <c r="H41" s="57"/>
      <c r="J41" s="49"/>
    </row>
    <row r="42" spans="1:10" s="6" customFormat="1" ht="45" x14ac:dyDescent="0.25">
      <c r="A42" s="4">
        <v>1</v>
      </c>
      <c r="B42" s="13" t="s">
        <v>63</v>
      </c>
      <c r="C42" s="13" t="s">
        <v>64</v>
      </c>
      <c r="D42" s="14">
        <v>3846.5</v>
      </c>
      <c r="E42" s="14">
        <v>2174</v>
      </c>
      <c r="F42" s="14">
        <v>2174</v>
      </c>
      <c r="G42" s="14">
        <v>147.256</v>
      </c>
      <c r="H42" s="43"/>
      <c r="J42" s="3"/>
    </row>
    <row r="43" spans="1:10" s="54" customFormat="1" x14ac:dyDescent="0.25">
      <c r="A43" s="50" t="s">
        <v>65</v>
      </c>
      <c r="B43" s="83" t="s">
        <v>66</v>
      </c>
      <c r="C43" s="83"/>
      <c r="D43" s="56">
        <f>SUM(D44:D45)</f>
        <v>57374</v>
      </c>
      <c r="E43" s="56">
        <f t="shared" ref="E43:G43" si="2">SUM(E44:E45)</f>
        <v>15144</v>
      </c>
      <c r="F43" s="56">
        <f t="shared" si="2"/>
        <v>15144</v>
      </c>
      <c r="G43" s="56">
        <f t="shared" si="2"/>
        <v>861.7349999999999</v>
      </c>
      <c r="H43" s="57"/>
      <c r="J43" s="70"/>
    </row>
    <row r="44" spans="1:10" s="6" customFormat="1" ht="45" x14ac:dyDescent="0.25">
      <c r="A44" s="4">
        <v>1</v>
      </c>
      <c r="B44" s="13" t="s">
        <v>67</v>
      </c>
      <c r="C44" s="13" t="s">
        <v>69</v>
      </c>
      <c r="D44" s="14">
        <v>21308</v>
      </c>
      <c r="E44" s="14">
        <v>8038</v>
      </c>
      <c r="F44" s="14">
        <v>8038</v>
      </c>
      <c r="G44" s="14">
        <v>442.09</v>
      </c>
      <c r="H44" s="43"/>
      <c r="J44" s="49"/>
    </row>
    <row r="45" spans="1:10" s="6" customFormat="1" ht="45" x14ac:dyDescent="0.25">
      <c r="A45" s="4">
        <v>2</v>
      </c>
      <c r="B45" s="13" t="s">
        <v>68</v>
      </c>
      <c r="C45" s="13" t="s">
        <v>70</v>
      </c>
      <c r="D45" s="14">
        <v>36066</v>
      </c>
      <c r="E45" s="14">
        <v>7106</v>
      </c>
      <c r="F45" s="14">
        <v>7106</v>
      </c>
      <c r="G45" s="14">
        <v>419.64499999999998</v>
      </c>
      <c r="H45" s="43"/>
      <c r="J45" s="3"/>
    </row>
    <row r="46" spans="1:10" s="54" customFormat="1" x14ac:dyDescent="0.25">
      <c r="A46" s="50" t="s">
        <v>71</v>
      </c>
      <c r="B46" s="83" t="s">
        <v>72</v>
      </c>
      <c r="C46" s="83"/>
      <c r="D46" s="56">
        <f>SUM(D47:D55)</f>
        <v>132427.60999999999</v>
      </c>
      <c r="E46" s="56">
        <f>SUM(E47:E55)</f>
        <v>48711.57</v>
      </c>
      <c r="F46" s="56">
        <f>SUM(F47:F55)</f>
        <v>16237.189999999999</v>
      </c>
      <c r="G46" s="56">
        <f>SUM(G47:G55)</f>
        <v>92.53</v>
      </c>
      <c r="H46" s="57"/>
      <c r="J46" s="49"/>
    </row>
    <row r="47" spans="1:10" s="6" customFormat="1" ht="45" x14ac:dyDescent="0.25">
      <c r="A47" s="4">
        <v>1</v>
      </c>
      <c r="B47" s="13" t="s">
        <v>73</v>
      </c>
      <c r="C47" s="13" t="s">
        <v>82</v>
      </c>
      <c r="D47" s="14">
        <v>17318.32</v>
      </c>
      <c r="E47" s="14">
        <v>7344</v>
      </c>
      <c r="F47" s="14">
        <v>2448</v>
      </c>
      <c r="G47" s="14">
        <v>19.579999999999998</v>
      </c>
      <c r="H47" s="43"/>
      <c r="J47" s="49"/>
    </row>
    <row r="48" spans="1:10" s="6" customFormat="1" ht="45" x14ac:dyDescent="0.25">
      <c r="A48" s="4">
        <v>2</v>
      </c>
      <c r="B48" s="13" t="s">
        <v>74</v>
      </c>
      <c r="C48" s="13" t="s">
        <v>83</v>
      </c>
      <c r="D48" s="14">
        <v>14338.45</v>
      </c>
      <c r="E48" s="14">
        <v>6023</v>
      </c>
      <c r="F48" s="14">
        <v>2007.67</v>
      </c>
      <c r="G48" s="14">
        <v>14.05</v>
      </c>
      <c r="H48" s="43"/>
      <c r="J48" s="3"/>
    </row>
    <row r="49" spans="1:10" s="6" customFormat="1" ht="45" x14ac:dyDescent="0.25">
      <c r="A49" s="4">
        <v>3</v>
      </c>
      <c r="B49" s="13" t="s">
        <v>75</v>
      </c>
      <c r="C49" s="13" t="s">
        <v>84</v>
      </c>
      <c r="D49" s="14">
        <v>19800</v>
      </c>
      <c r="E49" s="14">
        <v>6600</v>
      </c>
      <c r="F49" s="14">
        <v>2200</v>
      </c>
      <c r="G49" s="14">
        <v>11</v>
      </c>
      <c r="H49" s="43"/>
      <c r="J49" s="49"/>
    </row>
    <row r="50" spans="1:10" s="6" customFormat="1" ht="45" x14ac:dyDescent="0.25">
      <c r="A50" s="4">
        <v>4</v>
      </c>
      <c r="B50" s="13" t="s">
        <v>76</v>
      </c>
      <c r="C50" s="13" t="s">
        <v>84</v>
      </c>
      <c r="D50" s="14">
        <v>19800</v>
      </c>
      <c r="E50" s="14">
        <v>6600</v>
      </c>
      <c r="F50" s="14">
        <v>2200</v>
      </c>
      <c r="G50" s="14">
        <v>11</v>
      </c>
      <c r="H50" s="43"/>
      <c r="J50" s="3"/>
    </row>
    <row r="51" spans="1:10" s="6" customFormat="1" ht="45" x14ac:dyDescent="0.25">
      <c r="A51" s="4">
        <v>5</v>
      </c>
      <c r="B51" s="13" t="s">
        <v>77</v>
      </c>
      <c r="C51" s="13" t="s">
        <v>85</v>
      </c>
      <c r="D51" s="14">
        <v>19800</v>
      </c>
      <c r="E51" s="14">
        <v>6600</v>
      </c>
      <c r="F51" s="14">
        <v>2200</v>
      </c>
      <c r="G51" s="14">
        <v>11</v>
      </c>
      <c r="H51" s="43"/>
      <c r="J51" s="49"/>
    </row>
    <row r="52" spans="1:10" s="6" customFormat="1" ht="45" x14ac:dyDescent="0.25">
      <c r="A52" s="4">
        <v>6</v>
      </c>
      <c r="B52" s="13" t="s">
        <v>78</v>
      </c>
      <c r="C52" s="13" t="s">
        <v>86</v>
      </c>
      <c r="D52" s="14">
        <v>8660.84</v>
      </c>
      <c r="E52" s="14">
        <v>4507.8999999999996</v>
      </c>
      <c r="F52" s="14">
        <v>1502.63</v>
      </c>
      <c r="G52" s="14">
        <v>7.51</v>
      </c>
      <c r="H52" s="43"/>
      <c r="J52" s="3"/>
    </row>
    <row r="53" spans="1:10" s="6" customFormat="1" ht="45" x14ac:dyDescent="0.25">
      <c r="A53" s="4">
        <v>7</v>
      </c>
      <c r="B53" s="13" t="s">
        <v>79</v>
      </c>
      <c r="C53" s="13" t="s">
        <v>87</v>
      </c>
      <c r="D53" s="14">
        <v>5000</v>
      </c>
      <c r="E53" s="14">
        <v>1800</v>
      </c>
      <c r="F53" s="14">
        <v>600</v>
      </c>
      <c r="G53" s="14">
        <v>3</v>
      </c>
      <c r="H53" s="43"/>
      <c r="J53" s="49"/>
    </row>
    <row r="54" spans="1:10" s="6" customFormat="1" ht="60" x14ac:dyDescent="0.25">
      <c r="A54" s="4">
        <v>8</v>
      </c>
      <c r="B54" s="13" t="s">
        <v>80</v>
      </c>
      <c r="C54" s="13" t="s">
        <v>88</v>
      </c>
      <c r="D54" s="14">
        <v>18000</v>
      </c>
      <c r="E54" s="14">
        <v>6000</v>
      </c>
      <c r="F54" s="14">
        <v>2000</v>
      </c>
      <c r="G54" s="14">
        <v>10</v>
      </c>
      <c r="H54" s="43"/>
      <c r="J54" s="3"/>
    </row>
    <row r="55" spans="1:10" s="6" customFormat="1" ht="45" x14ac:dyDescent="0.25">
      <c r="A55" s="4">
        <v>9</v>
      </c>
      <c r="B55" s="13" t="s">
        <v>81</v>
      </c>
      <c r="C55" s="13" t="s">
        <v>86</v>
      </c>
      <c r="D55" s="14">
        <v>9710</v>
      </c>
      <c r="E55" s="14">
        <v>3236.67</v>
      </c>
      <c r="F55" s="14">
        <v>1078.8900000000001</v>
      </c>
      <c r="G55" s="14">
        <v>5.39</v>
      </c>
      <c r="H55" s="43"/>
      <c r="J55" s="49"/>
    </row>
    <row r="56" spans="1:10" s="54" customFormat="1" x14ac:dyDescent="0.25">
      <c r="A56" s="50" t="s">
        <v>89</v>
      </c>
      <c r="B56" s="83" t="s">
        <v>90</v>
      </c>
      <c r="C56" s="83"/>
      <c r="D56" s="56">
        <f>SUM(D57:D60)</f>
        <v>54743.360000000001</v>
      </c>
      <c r="E56" s="56">
        <f t="shared" ref="E56:G56" si="3">SUM(E57:E60)</f>
        <v>30336.42</v>
      </c>
      <c r="F56" s="56">
        <f t="shared" si="3"/>
        <v>10564.230000000001</v>
      </c>
      <c r="G56" s="56">
        <f t="shared" si="3"/>
        <v>320</v>
      </c>
      <c r="H56" s="57"/>
      <c r="J56" s="3"/>
    </row>
    <row r="57" spans="1:10" s="6" customFormat="1" ht="45" x14ac:dyDescent="0.25">
      <c r="A57" s="4">
        <v>1</v>
      </c>
      <c r="B57" s="13" t="s">
        <v>91</v>
      </c>
      <c r="C57" s="13" t="s">
        <v>95</v>
      </c>
      <c r="D57" s="14">
        <v>19868.46</v>
      </c>
      <c r="E57" s="14">
        <v>10034.1</v>
      </c>
      <c r="F57" s="14">
        <v>4549.67</v>
      </c>
      <c r="G57" s="14">
        <v>198</v>
      </c>
      <c r="H57" s="43"/>
      <c r="J57" s="49"/>
    </row>
    <row r="58" spans="1:10" s="6" customFormat="1" ht="45" x14ac:dyDescent="0.25">
      <c r="A58" s="4">
        <v>2</v>
      </c>
      <c r="B58" s="13" t="s">
        <v>92</v>
      </c>
      <c r="C58" s="13" t="s">
        <v>96</v>
      </c>
      <c r="D58" s="14">
        <v>11648.9</v>
      </c>
      <c r="E58" s="14">
        <v>5775.3</v>
      </c>
      <c r="F58" s="14">
        <v>5775.3</v>
      </c>
      <c r="G58" s="14">
        <v>116</v>
      </c>
      <c r="H58" s="43"/>
      <c r="J58" s="3"/>
    </row>
    <row r="59" spans="1:10" s="6" customFormat="1" ht="45" x14ac:dyDescent="0.25">
      <c r="A59" s="4">
        <v>3</v>
      </c>
      <c r="B59" s="13" t="s">
        <v>93</v>
      </c>
      <c r="C59" s="13" t="s">
        <v>97</v>
      </c>
      <c r="D59" s="14">
        <v>14916</v>
      </c>
      <c r="E59" s="14">
        <v>9535.6</v>
      </c>
      <c r="F59" s="14">
        <v>99.5</v>
      </c>
      <c r="G59" s="14">
        <v>3.2</v>
      </c>
      <c r="H59" s="43"/>
      <c r="J59" s="49"/>
    </row>
    <row r="60" spans="1:10" s="6" customFormat="1" ht="45" x14ac:dyDescent="0.25">
      <c r="A60" s="4">
        <v>4</v>
      </c>
      <c r="B60" s="13" t="s">
        <v>94</v>
      </c>
      <c r="C60" s="13" t="s">
        <v>98</v>
      </c>
      <c r="D60" s="14">
        <v>8310</v>
      </c>
      <c r="E60" s="14">
        <v>4991.42</v>
      </c>
      <c r="F60" s="14">
        <v>139.76</v>
      </c>
      <c r="G60" s="14">
        <v>2.8</v>
      </c>
      <c r="H60" s="43"/>
      <c r="J60" s="3"/>
    </row>
    <row r="61" spans="1:10" s="54" customFormat="1" x14ac:dyDescent="0.25">
      <c r="A61" s="50" t="s">
        <v>99</v>
      </c>
      <c r="B61" s="83" t="s">
        <v>100</v>
      </c>
      <c r="C61" s="83"/>
      <c r="D61" s="56">
        <f>SUM(D62)</f>
        <v>9575.7999999999993</v>
      </c>
      <c r="E61" s="56">
        <f t="shared" ref="E61:G61" si="4">SUM(E62)</f>
        <v>4311.7</v>
      </c>
      <c r="F61" s="56">
        <f t="shared" si="4"/>
        <v>4311.7</v>
      </c>
      <c r="G61" s="56">
        <f t="shared" si="4"/>
        <v>43.12</v>
      </c>
      <c r="H61" s="57"/>
      <c r="J61" s="49"/>
    </row>
    <row r="62" spans="1:10" s="6" customFormat="1" ht="30" x14ac:dyDescent="0.25">
      <c r="A62" s="4">
        <v>1</v>
      </c>
      <c r="B62" s="13" t="s">
        <v>101</v>
      </c>
      <c r="C62" s="13" t="s">
        <v>102</v>
      </c>
      <c r="D62" s="14">
        <v>9575.7999999999993</v>
      </c>
      <c r="E62" s="14">
        <v>4311.7</v>
      </c>
      <c r="F62" s="14">
        <v>4311.7</v>
      </c>
      <c r="G62" s="14">
        <v>43.12</v>
      </c>
      <c r="H62" s="43"/>
      <c r="J62" s="3"/>
    </row>
    <row r="63" spans="1:10" s="54" customFormat="1" x14ac:dyDescent="0.25">
      <c r="A63" s="50" t="s">
        <v>103</v>
      </c>
      <c r="B63" s="83" t="s">
        <v>104</v>
      </c>
      <c r="C63" s="83"/>
      <c r="D63" s="56">
        <f>SUM(D64:D67)</f>
        <v>59768.5</v>
      </c>
      <c r="E63" s="56">
        <f>SUM(E64:E67)</f>
        <v>40854</v>
      </c>
      <c r="F63" s="56">
        <f>SUM(F64:F67)</f>
        <v>39794</v>
      </c>
      <c r="G63" s="56">
        <f>SUM(G64:G67)</f>
        <v>4353.3600000000006</v>
      </c>
      <c r="H63" s="57"/>
      <c r="J63" s="49"/>
    </row>
    <row r="64" spans="1:10" s="6" customFormat="1" ht="75" x14ac:dyDescent="0.25">
      <c r="A64" s="4">
        <v>1</v>
      </c>
      <c r="B64" s="13" t="s">
        <v>105</v>
      </c>
      <c r="C64" s="13" t="s">
        <v>106</v>
      </c>
      <c r="D64" s="14">
        <v>34400</v>
      </c>
      <c r="E64" s="14">
        <v>18222</v>
      </c>
      <c r="F64" s="14">
        <v>18222</v>
      </c>
      <c r="G64" s="14">
        <v>2368</v>
      </c>
      <c r="H64" s="43"/>
      <c r="J64" s="3"/>
    </row>
    <row r="65" spans="1:10" s="6" customFormat="1" ht="45" x14ac:dyDescent="0.25">
      <c r="A65" s="4">
        <v>2</v>
      </c>
      <c r="B65" s="13" t="s">
        <v>107</v>
      </c>
      <c r="C65" s="13" t="s">
        <v>108</v>
      </c>
      <c r="D65" s="14">
        <v>2968.5</v>
      </c>
      <c r="E65" s="14">
        <v>1332</v>
      </c>
      <c r="F65" s="14">
        <v>272</v>
      </c>
      <c r="G65" s="14">
        <v>35.36</v>
      </c>
      <c r="H65" s="43"/>
      <c r="J65" s="49"/>
    </row>
    <row r="66" spans="1:10" s="6" customFormat="1" ht="60" x14ac:dyDescent="0.25">
      <c r="A66" s="4">
        <v>3</v>
      </c>
      <c r="B66" s="13" t="s">
        <v>109</v>
      </c>
      <c r="C66" s="13" t="s">
        <v>106</v>
      </c>
      <c r="D66" s="14">
        <v>16100</v>
      </c>
      <c r="E66" s="14">
        <v>15000</v>
      </c>
      <c r="F66" s="14">
        <v>15000</v>
      </c>
      <c r="G66" s="14">
        <v>1950</v>
      </c>
      <c r="H66" s="43"/>
      <c r="J66" s="49"/>
    </row>
    <row r="67" spans="1:10" s="6" customFormat="1" ht="60" x14ac:dyDescent="0.25">
      <c r="A67" s="4">
        <v>4</v>
      </c>
      <c r="B67" s="13" t="s">
        <v>110</v>
      </c>
      <c r="C67" s="13" t="s">
        <v>106</v>
      </c>
      <c r="D67" s="14">
        <v>6300</v>
      </c>
      <c r="E67" s="14">
        <v>6300</v>
      </c>
      <c r="F67" s="14">
        <v>6300</v>
      </c>
      <c r="G67" s="14"/>
      <c r="H67" s="43"/>
      <c r="J67" s="3"/>
    </row>
    <row r="68" spans="1:10" s="54" customFormat="1" x14ac:dyDescent="0.25">
      <c r="A68" s="50" t="s">
        <v>111</v>
      </c>
      <c r="B68" s="83" t="s">
        <v>112</v>
      </c>
      <c r="C68" s="83"/>
      <c r="D68" s="56">
        <f>SUM(D69:D74)</f>
        <v>243421</v>
      </c>
      <c r="E68" s="56">
        <f>SUM(E69:E74)</f>
        <v>79880</v>
      </c>
      <c r="F68" s="56">
        <f>SUM(F69:F74)</f>
        <v>79880</v>
      </c>
      <c r="G68" s="56">
        <f>SUM(G69:G74)</f>
        <v>832.63</v>
      </c>
      <c r="H68" s="57"/>
      <c r="J68" s="49"/>
    </row>
    <row r="69" spans="1:10" s="6" customFormat="1" ht="45" x14ac:dyDescent="0.25">
      <c r="A69" s="4">
        <v>1</v>
      </c>
      <c r="B69" s="13" t="s">
        <v>469</v>
      </c>
      <c r="C69" s="21" t="s">
        <v>470</v>
      </c>
      <c r="D69" s="14">
        <v>7194</v>
      </c>
      <c r="E69" s="28">
        <v>3044</v>
      </c>
      <c r="F69" s="28">
        <v>3044</v>
      </c>
      <c r="G69" s="14">
        <v>182.61</v>
      </c>
      <c r="H69" s="43"/>
      <c r="J69" s="3"/>
    </row>
    <row r="70" spans="1:10" s="6" customFormat="1" ht="60" x14ac:dyDescent="0.25">
      <c r="A70" s="4">
        <v>2</v>
      </c>
      <c r="B70" s="13" t="s">
        <v>471</v>
      </c>
      <c r="C70" s="21" t="s">
        <v>113</v>
      </c>
      <c r="D70" s="14">
        <v>2300</v>
      </c>
      <c r="E70" s="28">
        <v>1093</v>
      </c>
      <c r="F70" s="28">
        <v>1093</v>
      </c>
      <c r="G70" s="14">
        <v>65.599999999999994</v>
      </c>
      <c r="H70" s="43"/>
      <c r="J70" s="49"/>
    </row>
    <row r="71" spans="1:10" s="6" customFormat="1" ht="75" x14ac:dyDescent="0.25">
      <c r="A71" s="4">
        <v>3</v>
      </c>
      <c r="B71" s="13" t="s">
        <v>114</v>
      </c>
      <c r="C71" s="21" t="s">
        <v>473</v>
      </c>
      <c r="D71" s="14">
        <v>2233</v>
      </c>
      <c r="E71" s="28">
        <v>1171</v>
      </c>
      <c r="F71" s="28">
        <v>1171</v>
      </c>
      <c r="G71" s="14">
        <v>40.97</v>
      </c>
      <c r="H71" s="43"/>
      <c r="J71" s="49"/>
    </row>
    <row r="72" spans="1:10" s="6" customFormat="1" ht="82.9" customHeight="1" x14ac:dyDescent="0.25">
      <c r="A72" s="4">
        <v>4</v>
      </c>
      <c r="B72" s="13" t="s">
        <v>474</v>
      </c>
      <c r="C72" s="21" t="s">
        <v>472</v>
      </c>
      <c r="D72" s="14">
        <v>209976</v>
      </c>
      <c r="E72" s="28">
        <v>53124</v>
      </c>
      <c r="F72" s="28">
        <v>53124</v>
      </c>
      <c r="G72" s="14">
        <v>371.87</v>
      </c>
      <c r="H72" s="43"/>
      <c r="J72" s="3"/>
    </row>
    <row r="73" spans="1:10" s="6" customFormat="1" ht="45" x14ac:dyDescent="0.25">
      <c r="A73" s="4">
        <v>5</v>
      </c>
      <c r="B73" s="13" t="s">
        <v>115</v>
      </c>
      <c r="C73" s="26" t="s">
        <v>475</v>
      </c>
      <c r="D73" s="14">
        <v>12281</v>
      </c>
      <c r="E73" s="28">
        <v>12281</v>
      </c>
      <c r="F73" s="28">
        <v>12281</v>
      </c>
      <c r="G73" s="14">
        <v>98.25</v>
      </c>
      <c r="H73" s="43"/>
      <c r="J73" s="49"/>
    </row>
    <row r="74" spans="1:10" s="6" customFormat="1" ht="120" x14ac:dyDescent="0.25">
      <c r="A74" s="4">
        <v>6</v>
      </c>
      <c r="B74" s="13" t="s">
        <v>476</v>
      </c>
      <c r="C74" s="21" t="s">
        <v>116</v>
      </c>
      <c r="D74" s="14">
        <v>9437</v>
      </c>
      <c r="E74" s="28">
        <v>9167</v>
      </c>
      <c r="F74" s="28">
        <v>9167</v>
      </c>
      <c r="G74" s="14">
        <v>73.33</v>
      </c>
      <c r="H74" s="43"/>
      <c r="J74" s="3"/>
    </row>
    <row r="75" spans="1:10" s="54" customFormat="1" x14ac:dyDescent="0.25">
      <c r="A75" s="50" t="s">
        <v>117</v>
      </c>
      <c r="B75" s="51" t="s">
        <v>118</v>
      </c>
      <c r="C75" s="51"/>
      <c r="D75" s="56">
        <f>SUM(D76:D78)</f>
        <v>92785.41</v>
      </c>
      <c r="E75" s="56">
        <f t="shared" ref="E75:G75" si="5">SUM(E76:E78)</f>
        <v>36728</v>
      </c>
      <c r="F75" s="56">
        <f t="shared" si="5"/>
        <v>36728</v>
      </c>
      <c r="G75" s="56">
        <f t="shared" si="5"/>
        <v>1364.37</v>
      </c>
      <c r="H75" s="57"/>
      <c r="J75" s="49"/>
    </row>
    <row r="76" spans="1:10" s="6" customFormat="1" ht="45" x14ac:dyDescent="0.25">
      <c r="A76" s="4">
        <v>1</v>
      </c>
      <c r="B76" s="13" t="s">
        <v>119</v>
      </c>
      <c r="C76" s="13" t="s">
        <v>120</v>
      </c>
      <c r="D76" s="14">
        <v>26214.799999999999</v>
      </c>
      <c r="E76" s="14">
        <v>8512.5</v>
      </c>
      <c r="F76" s="14">
        <v>8512.5</v>
      </c>
      <c r="G76" s="15">
        <v>297.93799999999999</v>
      </c>
      <c r="H76" s="45"/>
      <c r="J76" s="3"/>
    </row>
    <row r="77" spans="1:10" s="6" customFormat="1" ht="30" x14ac:dyDescent="0.25">
      <c r="A77" s="4">
        <v>2</v>
      </c>
      <c r="B77" s="11" t="s">
        <v>121</v>
      </c>
      <c r="C77" s="13" t="s">
        <v>123</v>
      </c>
      <c r="D77" s="14">
        <v>43458</v>
      </c>
      <c r="E77" s="14">
        <v>15777.8</v>
      </c>
      <c r="F77" s="14">
        <v>15777.8</v>
      </c>
      <c r="G77" s="15">
        <v>631.11199999999997</v>
      </c>
      <c r="H77" s="45"/>
      <c r="J77" s="49"/>
    </row>
    <row r="78" spans="1:10" s="6" customFormat="1" ht="30" x14ac:dyDescent="0.25">
      <c r="A78" s="4">
        <v>3</v>
      </c>
      <c r="B78" s="11" t="s">
        <v>122</v>
      </c>
      <c r="C78" s="13" t="s">
        <v>124</v>
      </c>
      <c r="D78" s="14">
        <v>23112.61</v>
      </c>
      <c r="E78" s="14">
        <v>12437.7</v>
      </c>
      <c r="F78" s="14">
        <v>12437.7</v>
      </c>
      <c r="G78" s="15">
        <v>435.32</v>
      </c>
      <c r="H78" s="45"/>
      <c r="J78" s="3"/>
    </row>
    <row r="79" spans="1:10" s="54" customFormat="1" x14ac:dyDescent="0.25">
      <c r="A79" s="50" t="s">
        <v>125</v>
      </c>
      <c r="B79" s="83" t="s">
        <v>126</v>
      </c>
      <c r="C79" s="83"/>
      <c r="D79" s="56">
        <f>D80</f>
        <v>4636.5</v>
      </c>
      <c r="E79" s="56">
        <f t="shared" ref="E79:G79" si="6">E80</f>
        <v>4636.5</v>
      </c>
      <c r="F79" s="56">
        <f t="shared" si="6"/>
        <v>4636.5</v>
      </c>
      <c r="G79" s="56">
        <f t="shared" si="6"/>
        <v>927.3</v>
      </c>
      <c r="H79" s="57"/>
      <c r="J79" s="49"/>
    </row>
    <row r="80" spans="1:10" s="6" customFormat="1" ht="45" x14ac:dyDescent="0.25">
      <c r="A80" s="4">
        <v>1</v>
      </c>
      <c r="B80" s="13" t="s">
        <v>601</v>
      </c>
      <c r="C80" s="13" t="s">
        <v>127</v>
      </c>
      <c r="D80" s="14">
        <v>4636.5</v>
      </c>
      <c r="E80" s="14">
        <v>4636.5</v>
      </c>
      <c r="F80" s="14">
        <v>4636.5</v>
      </c>
      <c r="G80" s="14">
        <v>927.3</v>
      </c>
      <c r="H80" s="43"/>
      <c r="J80" s="3"/>
    </row>
    <row r="81" spans="1:10" s="54" customFormat="1" x14ac:dyDescent="0.25">
      <c r="A81" s="50" t="s">
        <v>128</v>
      </c>
      <c r="B81" s="83" t="s">
        <v>129</v>
      </c>
      <c r="C81" s="83"/>
      <c r="D81" s="56">
        <f>SUM(D82:D84)</f>
        <v>49179</v>
      </c>
      <c r="E81" s="56">
        <f t="shared" ref="E81:G81" si="7">SUM(E82:E84)</f>
        <v>15207.7</v>
      </c>
      <c r="F81" s="56">
        <f t="shared" si="7"/>
        <v>15207.7</v>
      </c>
      <c r="G81" s="56">
        <f t="shared" si="7"/>
        <v>757.89360000000011</v>
      </c>
      <c r="H81" s="57"/>
      <c r="J81" s="49"/>
    </row>
    <row r="82" spans="1:10" s="6" customFormat="1" ht="45" x14ac:dyDescent="0.25">
      <c r="A82" s="4">
        <v>1</v>
      </c>
      <c r="B82" s="13" t="s">
        <v>130</v>
      </c>
      <c r="C82" s="13" t="s">
        <v>131</v>
      </c>
      <c r="D82" s="14">
        <v>9882</v>
      </c>
      <c r="E82" s="14">
        <v>1432</v>
      </c>
      <c r="F82" s="14">
        <v>1432</v>
      </c>
      <c r="G82" s="14">
        <v>128.88</v>
      </c>
      <c r="H82" s="43"/>
      <c r="J82" s="3"/>
    </row>
    <row r="83" spans="1:10" s="6" customFormat="1" ht="45" x14ac:dyDescent="0.25">
      <c r="A83" s="4">
        <v>2</v>
      </c>
      <c r="B83" s="13" t="s">
        <v>132</v>
      </c>
      <c r="C83" s="13" t="s">
        <v>133</v>
      </c>
      <c r="D83" s="14">
        <v>15488</v>
      </c>
      <c r="E83" s="14">
        <v>3035.7</v>
      </c>
      <c r="F83" s="14">
        <v>3035.7</v>
      </c>
      <c r="G83" s="14">
        <v>145.71360000000001</v>
      </c>
      <c r="H83" s="43"/>
      <c r="J83" s="49"/>
    </row>
    <row r="84" spans="1:10" s="6" customFormat="1" ht="30" x14ac:dyDescent="0.25">
      <c r="A84" s="4">
        <v>3</v>
      </c>
      <c r="B84" s="13" t="s">
        <v>134</v>
      </c>
      <c r="C84" s="13" t="s">
        <v>135</v>
      </c>
      <c r="D84" s="14">
        <v>23809</v>
      </c>
      <c r="E84" s="14">
        <v>10740</v>
      </c>
      <c r="F84" s="14">
        <v>10740</v>
      </c>
      <c r="G84" s="14">
        <v>483.3</v>
      </c>
      <c r="H84" s="43"/>
      <c r="J84" s="3"/>
    </row>
    <row r="85" spans="1:10" s="54" customFormat="1" x14ac:dyDescent="0.25">
      <c r="A85" s="50" t="s">
        <v>136</v>
      </c>
      <c r="B85" s="83" t="s">
        <v>137</v>
      </c>
      <c r="C85" s="83"/>
      <c r="D85" s="56">
        <f>SUM(D86:D87)</f>
        <v>47220.82</v>
      </c>
      <c r="E85" s="56">
        <f t="shared" ref="E85:G85" si="8">SUM(E86:E87)</f>
        <v>16793.39</v>
      </c>
      <c r="F85" s="56">
        <f t="shared" si="8"/>
        <v>4532.3999999999996</v>
      </c>
      <c r="G85" s="56">
        <f t="shared" si="8"/>
        <v>56.03</v>
      </c>
      <c r="H85" s="57"/>
      <c r="J85" s="49"/>
    </row>
    <row r="86" spans="1:10" s="6" customFormat="1" ht="45" x14ac:dyDescent="0.25">
      <c r="A86" s="4">
        <v>1</v>
      </c>
      <c r="B86" s="13" t="s">
        <v>477</v>
      </c>
      <c r="C86" s="26"/>
      <c r="D86" s="14">
        <v>13733.82</v>
      </c>
      <c r="E86" s="28">
        <v>6537.12</v>
      </c>
      <c r="F86" s="28">
        <v>1456.4</v>
      </c>
      <c r="G86" s="14">
        <v>15</v>
      </c>
      <c r="H86" s="43"/>
      <c r="J86" s="3"/>
    </row>
    <row r="87" spans="1:10" s="6" customFormat="1" ht="45" x14ac:dyDescent="0.25">
      <c r="A87" s="4">
        <v>2</v>
      </c>
      <c r="B87" s="13" t="s">
        <v>478</v>
      </c>
      <c r="C87" s="26"/>
      <c r="D87" s="14">
        <v>33487</v>
      </c>
      <c r="E87" s="28">
        <v>10256.27</v>
      </c>
      <c r="F87" s="28">
        <v>3076</v>
      </c>
      <c r="G87" s="14">
        <v>41.03</v>
      </c>
      <c r="H87" s="43"/>
      <c r="J87" s="49"/>
    </row>
    <row r="88" spans="1:10" s="54" customFormat="1" x14ac:dyDescent="0.25">
      <c r="A88" s="50" t="s">
        <v>138</v>
      </c>
      <c r="B88" s="83" t="s">
        <v>139</v>
      </c>
      <c r="C88" s="83"/>
      <c r="D88" s="56">
        <f>SUM(D89:D90)</f>
        <v>71690.8</v>
      </c>
      <c r="E88" s="56">
        <f t="shared" ref="E88:G88" si="9">SUM(E89:E90)</f>
        <v>38057</v>
      </c>
      <c r="F88" s="56">
        <f t="shared" si="9"/>
        <v>38057</v>
      </c>
      <c r="G88" s="56">
        <f t="shared" si="9"/>
        <v>4018.4500000000003</v>
      </c>
      <c r="H88" s="57"/>
      <c r="J88" s="70"/>
    </row>
    <row r="89" spans="1:10" s="6" customFormat="1" ht="75" x14ac:dyDescent="0.25">
      <c r="A89" s="4">
        <v>1</v>
      </c>
      <c r="B89" s="13" t="s">
        <v>142</v>
      </c>
      <c r="C89" s="13" t="s">
        <v>140</v>
      </c>
      <c r="D89" s="14">
        <v>63299.8</v>
      </c>
      <c r="E89" s="14">
        <v>29666</v>
      </c>
      <c r="F89" s="14">
        <v>29666</v>
      </c>
      <c r="G89" s="14">
        <v>3263.26</v>
      </c>
      <c r="H89" s="44"/>
      <c r="J89" s="49"/>
    </row>
    <row r="90" spans="1:10" s="6" customFormat="1" ht="45" x14ac:dyDescent="0.25">
      <c r="A90" s="4">
        <v>2</v>
      </c>
      <c r="B90" s="13" t="s">
        <v>141</v>
      </c>
      <c r="C90" s="13" t="s">
        <v>143</v>
      </c>
      <c r="D90" s="14">
        <v>8391</v>
      </c>
      <c r="E90" s="14">
        <v>8391</v>
      </c>
      <c r="F90" s="14">
        <v>8391</v>
      </c>
      <c r="G90" s="14">
        <v>755.19</v>
      </c>
      <c r="H90" s="44"/>
      <c r="J90" s="3"/>
    </row>
    <row r="91" spans="1:10" s="54" customFormat="1" x14ac:dyDescent="0.25">
      <c r="A91" s="50" t="s">
        <v>144</v>
      </c>
      <c r="B91" s="83" t="s">
        <v>145</v>
      </c>
      <c r="C91" s="83"/>
      <c r="D91" s="56">
        <f>SUM(D92:D97)</f>
        <v>27855</v>
      </c>
      <c r="E91" s="56">
        <f>SUM(E92:E97)</f>
        <v>26564.6</v>
      </c>
      <c r="F91" s="56">
        <f>SUM(F92:F97)</f>
        <v>26564.6</v>
      </c>
      <c r="G91" s="56">
        <f>SUM(G92:G97)</f>
        <v>2216.3609999999999</v>
      </c>
      <c r="H91" s="57"/>
      <c r="J91" s="49"/>
    </row>
    <row r="92" spans="1:10" s="6" customFormat="1" x14ac:dyDescent="0.25">
      <c r="A92" s="4">
        <v>1</v>
      </c>
      <c r="B92" s="16" t="s">
        <v>146</v>
      </c>
      <c r="C92" s="13"/>
      <c r="D92" s="14">
        <v>2588</v>
      </c>
      <c r="E92" s="14">
        <v>1297.5999999999999</v>
      </c>
      <c r="F92" s="14">
        <v>1297.5999999999999</v>
      </c>
      <c r="G92" s="14">
        <v>87.885999999999996</v>
      </c>
      <c r="H92" s="44"/>
      <c r="J92" s="49"/>
    </row>
    <row r="93" spans="1:10" s="6" customFormat="1" x14ac:dyDescent="0.25">
      <c r="A93" s="4">
        <v>2</v>
      </c>
      <c r="B93" s="16" t="s">
        <v>147</v>
      </c>
      <c r="C93" s="13"/>
      <c r="D93" s="14">
        <v>2600</v>
      </c>
      <c r="E93" s="14">
        <v>2600</v>
      </c>
      <c r="F93" s="14">
        <v>2600</v>
      </c>
      <c r="G93" s="14">
        <v>33.545000000000002</v>
      </c>
      <c r="H93" s="44"/>
      <c r="J93" s="3"/>
    </row>
    <row r="94" spans="1:10" s="6" customFormat="1" x14ac:dyDescent="0.25">
      <c r="A94" s="4">
        <v>3</v>
      </c>
      <c r="B94" s="16" t="s">
        <v>148</v>
      </c>
      <c r="C94" s="13"/>
      <c r="D94" s="14">
        <v>10628</v>
      </c>
      <c r="E94" s="14">
        <v>10628</v>
      </c>
      <c r="F94" s="14">
        <v>10628</v>
      </c>
      <c r="G94" s="14">
        <v>1169.08</v>
      </c>
      <c r="H94" s="44"/>
      <c r="J94" s="49"/>
    </row>
    <row r="95" spans="1:10" s="6" customFormat="1" x14ac:dyDescent="0.25">
      <c r="A95" s="4">
        <v>4</v>
      </c>
      <c r="B95" s="16" t="s">
        <v>149</v>
      </c>
      <c r="C95" s="13"/>
      <c r="D95" s="14">
        <v>4718</v>
      </c>
      <c r="E95" s="14">
        <v>4718</v>
      </c>
      <c r="F95" s="14">
        <v>4718</v>
      </c>
      <c r="G95" s="14">
        <v>471.8</v>
      </c>
      <c r="H95" s="44"/>
      <c r="J95" s="3"/>
    </row>
    <row r="96" spans="1:10" s="6" customFormat="1" x14ac:dyDescent="0.25">
      <c r="A96" s="4">
        <v>5</v>
      </c>
      <c r="B96" s="16" t="s">
        <v>150</v>
      </c>
      <c r="C96" s="13"/>
      <c r="D96" s="14">
        <v>2200</v>
      </c>
      <c r="E96" s="14">
        <v>2200</v>
      </c>
      <c r="F96" s="14">
        <v>2200</v>
      </c>
      <c r="G96" s="14">
        <v>198</v>
      </c>
      <c r="H96" s="44"/>
      <c r="J96" s="49"/>
    </row>
    <row r="97" spans="1:10" s="6" customFormat="1" x14ac:dyDescent="0.25">
      <c r="A97" s="4">
        <v>6</v>
      </c>
      <c r="B97" s="16" t="s">
        <v>151</v>
      </c>
      <c r="C97" s="13"/>
      <c r="D97" s="14">
        <v>5121</v>
      </c>
      <c r="E97" s="14">
        <v>5121</v>
      </c>
      <c r="F97" s="14">
        <v>5121</v>
      </c>
      <c r="G97" s="14">
        <v>256.05</v>
      </c>
      <c r="H97" s="44"/>
      <c r="J97" s="3"/>
    </row>
    <row r="98" spans="1:10" s="54" customFormat="1" x14ac:dyDescent="0.25">
      <c r="A98" s="50" t="s">
        <v>152</v>
      </c>
      <c r="B98" s="81" t="s">
        <v>154</v>
      </c>
      <c r="C98" s="81"/>
      <c r="D98" s="56">
        <f>SUM(D99:D103)</f>
        <v>178948</v>
      </c>
      <c r="E98" s="56">
        <f t="shared" ref="E98:G98" si="10">SUM(E99:E103)</f>
        <v>77541</v>
      </c>
      <c r="F98" s="56">
        <f t="shared" si="10"/>
        <v>77541</v>
      </c>
      <c r="G98" s="56">
        <f t="shared" si="10"/>
        <v>1504.654</v>
      </c>
      <c r="H98" s="57"/>
      <c r="J98" s="49"/>
    </row>
    <row r="99" spans="1:10" s="6" customFormat="1" ht="45" x14ac:dyDescent="0.25">
      <c r="A99" s="4">
        <v>1</v>
      </c>
      <c r="B99" s="13" t="s">
        <v>155</v>
      </c>
      <c r="C99" s="13" t="s">
        <v>591</v>
      </c>
      <c r="D99" s="14">
        <v>73594</v>
      </c>
      <c r="E99" s="14">
        <v>24229</v>
      </c>
      <c r="F99" s="14">
        <v>24229</v>
      </c>
      <c r="G99" s="14">
        <v>691.05399999999997</v>
      </c>
      <c r="H99" s="44"/>
      <c r="J99" s="3"/>
    </row>
    <row r="100" spans="1:10" s="6" customFormat="1" ht="60" x14ac:dyDescent="0.25">
      <c r="A100" s="4">
        <v>2</v>
      </c>
      <c r="B100" s="13" t="s">
        <v>156</v>
      </c>
      <c r="C100" s="13" t="s">
        <v>592</v>
      </c>
      <c r="D100" s="14">
        <v>16056</v>
      </c>
      <c r="E100" s="14">
        <v>7293</v>
      </c>
      <c r="F100" s="14">
        <v>7293</v>
      </c>
      <c r="G100" s="14">
        <v>109.395</v>
      </c>
      <c r="H100" s="44"/>
      <c r="J100" s="49"/>
    </row>
    <row r="101" spans="1:10" s="6" customFormat="1" ht="60" x14ac:dyDescent="0.25">
      <c r="A101" s="4">
        <v>3</v>
      </c>
      <c r="B101" s="13" t="s">
        <v>157</v>
      </c>
      <c r="C101" s="13" t="s">
        <v>593</v>
      </c>
      <c r="D101" s="14">
        <v>7452</v>
      </c>
      <c r="E101" s="14">
        <v>2784</v>
      </c>
      <c r="F101" s="14">
        <v>2784</v>
      </c>
      <c r="G101" s="14">
        <v>55.68</v>
      </c>
      <c r="H101" s="44"/>
      <c r="J101" s="3"/>
    </row>
    <row r="102" spans="1:10" s="6" customFormat="1" ht="45" x14ac:dyDescent="0.25">
      <c r="A102" s="4">
        <v>4</v>
      </c>
      <c r="B102" s="13" t="s">
        <v>158</v>
      </c>
      <c r="C102" s="13" t="s">
        <v>594</v>
      </c>
      <c r="D102" s="14">
        <v>17846</v>
      </c>
      <c r="E102" s="14">
        <v>9000</v>
      </c>
      <c r="F102" s="14">
        <v>9000</v>
      </c>
      <c r="G102" s="14">
        <v>135</v>
      </c>
      <c r="H102" s="44"/>
      <c r="J102" s="49"/>
    </row>
    <row r="103" spans="1:10" s="6" customFormat="1" ht="30" x14ac:dyDescent="0.25">
      <c r="A103" s="4">
        <v>5</v>
      </c>
      <c r="B103" s="13" t="s">
        <v>595</v>
      </c>
      <c r="C103" s="13" t="s">
        <v>646</v>
      </c>
      <c r="D103" s="14">
        <v>64000</v>
      </c>
      <c r="E103" s="14">
        <v>34235</v>
      </c>
      <c r="F103" s="14">
        <v>34235</v>
      </c>
      <c r="G103" s="14">
        <v>513.52499999999998</v>
      </c>
      <c r="H103" s="44"/>
      <c r="J103" s="3"/>
    </row>
    <row r="104" spans="1:10" s="54" customFormat="1" x14ac:dyDescent="0.25">
      <c r="A104" s="50" t="s">
        <v>153</v>
      </c>
      <c r="B104" s="81" t="s">
        <v>160</v>
      </c>
      <c r="C104" s="81"/>
      <c r="D104" s="56">
        <f>SUM(D105:D106)</f>
        <v>15910.1</v>
      </c>
      <c r="E104" s="56">
        <f t="shared" ref="E104:G104" si="11">SUM(E105:E106)</f>
        <v>9731.6</v>
      </c>
      <c r="F104" s="56">
        <f t="shared" si="11"/>
        <v>6152.7000000000007</v>
      </c>
      <c r="G104" s="56">
        <f t="shared" si="11"/>
        <v>215.35</v>
      </c>
      <c r="H104" s="57"/>
      <c r="J104" s="49"/>
    </row>
    <row r="105" spans="1:10" s="6" customFormat="1" ht="45" x14ac:dyDescent="0.25">
      <c r="A105" s="4">
        <v>1</v>
      </c>
      <c r="B105" s="13" t="s">
        <v>161</v>
      </c>
      <c r="C105" s="13" t="s">
        <v>163</v>
      </c>
      <c r="D105" s="14">
        <v>12744.1</v>
      </c>
      <c r="E105" s="14">
        <v>8424.2000000000007</v>
      </c>
      <c r="F105" s="14">
        <v>4845.3</v>
      </c>
      <c r="G105" s="14">
        <v>169.59</v>
      </c>
      <c r="H105" s="43"/>
      <c r="J105" s="3"/>
    </row>
    <row r="106" spans="1:10" s="73" customFormat="1" ht="45" x14ac:dyDescent="0.25">
      <c r="A106" s="71">
        <v>2</v>
      </c>
      <c r="B106" s="21" t="s">
        <v>162</v>
      </c>
      <c r="C106" s="21" t="s">
        <v>164</v>
      </c>
      <c r="D106" s="29">
        <v>3166</v>
      </c>
      <c r="E106" s="29">
        <v>1307.4000000000001</v>
      </c>
      <c r="F106" s="29">
        <v>1307.4000000000001</v>
      </c>
      <c r="G106" s="29">
        <v>45.76</v>
      </c>
      <c r="H106" s="72"/>
      <c r="J106" s="74"/>
    </row>
    <row r="107" spans="1:10" s="54" customFormat="1" x14ac:dyDescent="0.25">
      <c r="A107" s="50" t="s">
        <v>159</v>
      </c>
      <c r="B107" s="81" t="s">
        <v>166</v>
      </c>
      <c r="C107" s="81"/>
      <c r="D107" s="56">
        <f>SUM(D108:D112)</f>
        <v>10220.799999999999</v>
      </c>
      <c r="E107" s="56">
        <f t="shared" ref="E107:G107" si="12">SUM(E108:E112)</f>
        <v>10220.799999999999</v>
      </c>
      <c r="F107" s="56">
        <f t="shared" si="12"/>
        <v>10220.799999999999</v>
      </c>
      <c r="G107" s="56">
        <f t="shared" si="12"/>
        <v>0</v>
      </c>
      <c r="H107" s="57"/>
      <c r="J107" s="3"/>
    </row>
    <row r="108" spans="1:10" s="6" customFormat="1" ht="31.5" x14ac:dyDescent="0.25">
      <c r="A108" s="4">
        <v>1</v>
      </c>
      <c r="B108" s="17" t="s">
        <v>167</v>
      </c>
      <c r="C108" s="13"/>
      <c r="D108" s="14">
        <v>3109.8</v>
      </c>
      <c r="E108" s="14">
        <v>3109.8</v>
      </c>
      <c r="F108" s="14">
        <v>3109.8</v>
      </c>
      <c r="G108" s="14"/>
      <c r="H108" s="43"/>
      <c r="J108" s="49"/>
    </row>
    <row r="109" spans="1:10" s="6" customFormat="1" ht="31.5" x14ac:dyDescent="0.25">
      <c r="A109" s="4">
        <v>2</v>
      </c>
      <c r="B109" s="17" t="s">
        <v>168</v>
      </c>
      <c r="C109" s="13"/>
      <c r="D109" s="14">
        <v>3175.7</v>
      </c>
      <c r="E109" s="14">
        <v>3175.7</v>
      </c>
      <c r="F109" s="14">
        <v>3175.7</v>
      </c>
      <c r="G109" s="14"/>
      <c r="H109" s="43"/>
      <c r="J109" s="3"/>
    </row>
    <row r="110" spans="1:10" s="6" customFormat="1" ht="31.5" x14ac:dyDescent="0.25">
      <c r="A110" s="4">
        <v>3</v>
      </c>
      <c r="B110" s="17" t="s">
        <v>168</v>
      </c>
      <c r="C110" s="13"/>
      <c r="D110" s="14">
        <v>1600</v>
      </c>
      <c r="E110" s="14">
        <v>1600</v>
      </c>
      <c r="F110" s="14">
        <v>1600</v>
      </c>
      <c r="G110" s="14"/>
      <c r="H110" s="43"/>
      <c r="J110" s="49"/>
    </row>
    <row r="111" spans="1:10" s="6" customFormat="1" ht="31.5" x14ac:dyDescent="0.25">
      <c r="A111" s="4">
        <v>4</v>
      </c>
      <c r="B111" s="17" t="s">
        <v>167</v>
      </c>
      <c r="C111" s="13"/>
      <c r="D111" s="14">
        <v>975.8</v>
      </c>
      <c r="E111" s="14">
        <v>975.8</v>
      </c>
      <c r="F111" s="14">
        <v>975.8</v>
      </c>
      <c r="G111" s="14"/>
      <c r="H111" s="43"/>
      <c r="J111" s="3"/>
    </row>
    <row r="112" spans="1:10" s="6" customFormat="1" ht="31.5" x14ac:dyDescent="0.25">
      <c r="A112" s="4">
        <v>5</v>
      </c>
      <c r="B112" s="17" t="s">
        <v>167</v>
      </c>
      <c r="C112" s="13"/>
      <c r="D112" s="14">
        <v>1359.5</v>
      </c>
      <c r="E112" s="14">
        <v>1359.5</v>
      </c>
      <c r="F112" s="14">
        <v>1359.5</v>
      </c>
      <c r="G112" s="14"/>
      <c r="H112" s="43"/>
      <c r="J112" s="49"/>
    </row>
    <row r="113" spans="1:10" s="54" customFormat="1" x14ac:dyDescent="0.25">
      <c r="A113" s="50" t="s">
        <v>165</v>
      </c>
      <c r="B113" s="81" t="s">
        <v>170</v>
      </c>
      <c r="C113" s="81"/>
      <c r="D113" s="56">
        <f>SUM(D114:D118)</f>
        <v>88398.64</v>
      </c>
      <c r="E113" s="56">
        <f t="shared" ref="E113:G113" si="13">SUM(E114:E118)</f>
        <v>38292</v>
      </c>
      <c r="F113" s="56">
        <f t="shared" si="13"/>
        <v>15126.39</v>
      </c>
      <c r="G113" s="56">
        <f t="shared" si="13"/>
        <v>610.44000000000005</v>
      </c>
      <c r="H113" s="57"/>
      <c r="J113" s="70"/>
    </row>
    <row r="114" spans="1:10" s="6" customFormat="1" ht="45" x14ac:dyDescent="0.25">
      <c r="A114" s="4">
        <v>1</v>
      </c>
      <c r="B114" s="13" t="s">
        <v>171</v>
      </c>
      <c r="C114" s="13" t="s">
        <v>176</v>
      </c>
      <c r="D114" s="14">
        <v>48365.3</v>
      </c>
      <c r="E114" s="14">
        <v>20506.7</v>
      </c>
      <c r="F114" s="14">
        <v>1499</v>
      </c>
      <c r="G114" s="14">
        <v>89.94</v>
      </c>
      <c r="H114" s="43"/>
      <c r="J114" s="49"/>
    </row>
    <row r="115" spans="1:10" s="6" customFormat="1" ht="45" x14ac:dyDescent="0.25">
      <c r="A115" s="4">
        <v>2</v>
      </c>
      <c r="B115" s="13" t="s">
        <v>172</v>
      </c>
      <c r="C115" s="13" t="s">
        <v>177</v>
      </c>
      <c r="D115" s="14">
        <v>11663.6</v>
      </c>
      <c r="E115" s="14">
        <v>5988.5</v>
      </c>
      <c r="F115" s="14">
        <v>1830.59</v>
      </c>
      <c r="G115" s="14">
        <v>108</v>
      </c>
      <c r="H115" s="43"/>
      <c r="J115" s="3"/>
    </row>
    <row r="116" spans="1:10" s="6" customFormat="1" ht="45" x14ac:dyDescent="0.25">
      <c r="A116" s="4">
        <v>3</v>
      </c>
      <c r="B116" s="13" t="s">
        <v>173</v>
      </c>
      <c r="C116" s="13" t="s">
        <v>178</v>
      </c>
      <c r="D116" s="14">
        <v>6056.68</v>
      </c>
      <c r="E116" s="14">
        <v>2280.3000000000002</v>
      </c>
      <c r="F116" s="14">
        <v>2280.3000000000002</v>
      </c>
      <c r="G116" s="14">
        <v>103.5</v>
      </c>
      <c r="H116" s="43"/>
      <c r="J116" s="49"/>
    </row>
    <row r="117" spans="1:10" s="6" customFormat="1" ht="45" x14ac:dyDescent="0.25">
      <c r="A117" s="4">
        <v>4</v>
      </c>
      <c r="B117" s="13" t="s">
        <v>174</v>
      </c>
      <c r="C117" s="13" t="s">
        <v>179</v>
      </c>
      <c r="D117" s="61">
        <v>5528.8</v>
      </c>
      <c r="E117" s="61">
        <v>1519.6</v>
      </c>
      <c r="F117" s="61">
        <v>1519.6</v>
      </c>
      <c r="G117" s="61">
        <v>45</v>
      </c>
      <c r="H117" s="43"/>
      <c r="J117" s="3"/>
    </row>
    <row r="118" spans="1:10" s="6" customFormat="1" ht="45" x14ac:dyDescent="0.25">
      <c r="A118" s="4">
        <v>5</v>
      </c>
      <c r="B118" s="13" t="s">
        <v>175</v>
      </c>
      <c r="C118" s="13" t="s">
        <v>180</v>
      </c>
      <c r="D118" s="14">
        <v>16784.259999999998</v>
      </c>
      <c r="E118" s="14">
        <v>7996.9</v>
      </c>
      <c r="F118" s="14">
        <v>7996.9</v>
      </c>
      <c r="G118" s="14">
        <v>264</v>
      </c>
      <c r="H118" s="43"/>
      <c r="J118" s="49"/>
    </row>
    <row r="119" spans="1:10" s="54" customFormat="1" x14ac:dyDescent="0.25">
      <c r="A119" s="50" t="s">
        <v>169</v>
      </c>
      <c r="B119" s="81" t="s">
        <v>182</v>
      </c>
      <c r="C119" s="81"/>
      <c r="D119" s="56">
        <f>SUM(D120:D122)</f>
        <v>15110.2</v>
      </c>
      <c r="E119" s="56">
        <f>SUM(E120:E122)</f>
        <v>15110.2</v>
      </c>
      <c r="F119" s="56">
        <f>SUM(F120:F122)</f>
        <v>15110.2</v>
      </c>
      <c r="G119" s="56">
        <f>SUM(G120:G122)</f>
        <v>457.9</v>
      </c>
      <c r="H119" s="57"/>
      <c r="J119" s="70"/>
    </row>
    <row r="120" spans="1:10" s="6" customFormat="1" ht="45" x14ac:dyDescent="0.25">
      <c r="A120" s="4">
        <v>1</v>
      </c>
      <c r="B120" s="13" t="s">
        <v>183</v>
      </c>
      <c r="C120" s="13" t="s">
        <v>184</v>
      </c>
      <c r="D120" s="14">
        <v>3305.2</v>
      </c>
      <c r="E120" s="14">
        <v>3305.2</v>
      </c>
      <c r="F120" s="14">
        <v>3305.2</v>
      </c>
      <c r="G120" s="14">
        <v>115.5</v>
      </c>
      <c r="H120" s="43"/>
      <c r="J120" s="49"/>
    </row>
    <row r="121" spans="1:10" s="6" customFormat="1" ht="45" x14ac:dyDescent="0.25">
      <c r="A121" s="4">
        <v>2</v>
      </c>
      <c r="B121" s="13" t="s">
        <v>185</v>
      </c>
      <c r="C121" s="13" t="s">
        <v>186</v>
      </c>
      <c r="D121" s="14">
        <v>2849</v>
      </c>
      <c r="E121" s="14">
        <v>2849</v>
      </c>
      <c r="F121" s="14">
        <v>2849</v>
      </c>
      <c r="G121" s="14">
        <v>31.2</v>
      </c>
      <c r="H121" s="43"/>
      <c r="J121" s="3"/>
    </row>
    <row r="122" spans="1:10" s="6" customFormat="1" ht="60" x14ac:dyDescent="0.25">
      <c r="A122" s="4">
        <v>3</v>
      </c>
      <c r="B122" s="13" t="s">
        <v>187</v>
      </c>
      <c r="C122" s="13"/>
      <c r="D122" s="14">
        <v>8956</v>
      </c>
      <c r="E122" s="14">
        <v>8956</v>
      </c>
      <c r="F122" s="14">
        <v>8956</v>
      </c>
      <c r="G122" s="14">
        <v>311.2</v>
      </c>
      <c r="H122" s="43"/>
      <c r="J122" s="49"/>
    </row>
    <row r="123" spans="1:10" s="54" customFormat="1" x14ac:dyDescent="0.25">
      <c r="A123" s="50" t="s">
        <v>181</v>
      </c>
      <c r="B123" s="81" t="s">
        <v>189</v>
      </c>
      <c r="C123" s="81"/>
      <c r="D123" s="56">
        <f>SUM(D124:D128)</f>
        <v>3830993</v>
      </c>
      <c r="E123" s="56">
        <f>SUM(E124:E128)</f>
        <v>3823774</v>
      </c>
      <c r="F123" s="56">
        <f>SUM(F124:F128)</f>
        <v>3823774</v>
      </c>
      <c r="G123" s="56">
        <f>SUM(G124:G128)</f>
        <v>45.696000000000005</v>
      </c>
      <c r="H123" s="57"/>
      <c r="J123" s="49"/>
    </row>
    <row r="124" spans="1:10" s="6" customFormat="1" ht="45" x14ac:dyDescent="0.25">
      <c r="A124" s="4">
        <v>1</v>
      </c>
      <c r="B124" s="13" t="s">
        <v>190</v>
      </c>
      <c r="C124" s="13" t="s">
        <v>193</v>
      </c>
      <c r="D124" s="61">
        <v>3800</v>
      </c>
      <c r="E124" s="61">
        <v>2117</v>
      </c>
      <c r="F124" s="61">
        <v>2117</v>
      </c>
      <c r="G124" s="61">
        <v>8.468</v>
      </c>
      <c r="H124" s="43"/>
      <c r="J124" s="75"/>
    </row>
    <row r="125" spans="1:10" s="6" customFormat="1" ht="45" x14ac:dyDescent="0.25">
      <c r="A125" s="4">
        <v>2</v>
      </c>
      <c r="B125" s="13" t="s">
        <v>191</v>
      </c>
      <c r="C125" s="13" t="s">
        <v>193</v>
      </c>
      <c r="D125" s="61">
        <v>7200</v>
      </c>
      <c r="E125" s="61">
        <v>4275</v>
      </c>
      <c r="F125" s="61">
        <v>4275</v>
      </c>
      <c r="G125" s="61">
        <v>17.100000000000001</v>
      </c>
      <c r="H125" s="43"/>
      <c r="J125" s="75"/>
    </row>
    <row r="126" spans="1:10" s="6" customFormat="1" ht="30" x14ac:dyDescent="0.25">
      <c r="A126" s="4">
        <v>3</v>
      </c>
      <c r="B126" s="13" t="s">
        <v>192</v>
      </c>
      <c r="C126" s="13" t="s">
        <v>216</v>
      </c>
      <c r="D126" s="61">
        <v>4993</v>
      </c>
      <c r="E126" s="61">
        <v>2382</v>
      </c>
      <c r="F126" s="61">
        <v>2382</v>
      </c>
      <c r="G126" s="61">
        <v>9.5280000000000005</v>
      </c>
      <c r="H126" s="43"/>
      <c r="J126" s="3"/>
    </row>
    <row r="127" spans="1:10" s="6" customFormat="1" ht="30" x14ac:dyDescent="0.25">
      <c r="A127" s="4">
        <v>4</v>
      </c>
      <c r="B127" s="13" t="s">
        <v>486</v>
      </c>
      <c r="C127" s="13"/>
      <c r="D127" s="61">
        <v>3800000</v>
      </c>
      <c r="E127" s="61">
        <v>3800000</v>
      </c>
      <c r="F127" s="61">
        <v>3800000</v>
      </c>
      <c r="G127" s="61">
        <v>7.6</v>
      </c>
      <c r="H127" s="43"/>
      <c r="J127" s="75"/>
    </row>
    <row r="128" spans="1:10" s="6" customFormat="1" ht="30" x14ac:dyDescent="0.25">
      <c r="A128" s="4">
        <v>5</v>
      </c>
      <c r="B128" s="13" t="s">
        <v>734</v>
      </c>
      <c r="C128" s="13"/>
      <c r="D128" s="61">
        <v>15000</v>
      </c>
      <c r="E128" s="61">
        <v>15000</v>
      </c>
      <c r="F128" s="61">
        <v>15000</v>
      </c>
      <c r="G128" s="61">
        <v>3</v>
      </c>
      <c r="H128" s="43"/>
      <c r="J128" s="3"/>
    </row>
    <row r="129" spans="1:10" s="54" customFormat="1" x14ac:dyDescent="0.25">
      <c r="A129" s="50" t="s">
        <v>188</v>
      </c>
      <c r="B129" s="81" t="s">
        <v>580</v>
      </c>
      <c r="C129" s="81"/>
      <c r="D129" s="56">
        <f>SUM(D130:D131)</f>
        <v>15288.1</v>
      </c>
      <c r="E129" s="56">
        <f>SUM(E130:E131)</f>
        <v>8835.5</v>
      </c>
      <c r="F129" s="56">
        <f>SUM(F130:F131)</f>
        <v>3809</v>
      </c>
      <c r="G129" s="56">
        <f>SUM(G130:G131)</f>
        <v>43</v>
      </c>
      <c r="H129" s="57"/>
      <c r="J129" s="49"/>
    </row>
    <row r="130" spans="1:10" s="6" customFormat="1" ht="30" x14ac:dyDescent="0.25">
      <c r="A130" s="4">
        <v>1</v>
      </c>
      <c r="B130" s="13" t="s">
        <v>195</v>
      </c>
      <c r="C130" s="13" t="s">
        <v>196</v>
      </c>
      <c r="D130" s="61">
        <v>10386.1</v>
      </c>
      <c r="E130" s="61">
        <v>5710</v>
      </c>
      <c r="F130" s="61">
        <v>3500</v>
      </c>
      <c r="G130" s="61">
        <v>40</v>
      </c>
      <c r="H130" s="43"/>
      <c r="J130" s="75"/>
    </row>
    <row r="131" spans="1:10" s="6" customFormat="1" ht="30" x14ac:dyDescent="0.25">
      <c r="A131" s="4">
        <v>2</v>
      </c>
      <c r="B131" s="13" t="s">
        <v>664</v>
      </c>
      <c r="C131" s="13" t="s">
        <v>665</v>
      </c>
      <c r="D131" s="61">
        <v>4902</v>
      </c>
      <c r="E131" s="61">
        <v>3125.5</v>
      </c>
      <c r="F131" s="61">
        <v>309</v>
      </c>
      <c r="G131" s="61">
        <v>3</v>
      </c>
      <c r="H131" s="43"/>
      <c r="J131" s="75"/>
    </row>
    <row r="132" spans="1:10" s="54" customFormat="1" x14ac:dyDescent="0.25">
      <c r="A132" s="50" t="s">
        <v>194</v>
      </c>
      <c r="B132" s="81" t="s">
        <v>198</v>
      </c>
      <c r="C132" s="81"/>
      <c r="D132" s="56">
        <v>4000</v>
      </c>
      <c r="E132" s="56">
        <v>4000</v>
      </c>
      <c r="F132" s="56">
        <v>2000</v>
      </c>
      <c r="G132" s="56">
        <v>200</v>
      </c>
      <c r="H132" s="57"/>
      <c r="J132" s="70"/>
    </row>
    <row r="133" spans="1:10" s="6" customFormat="1" x14ac:dyDescent="0.25">
      <c r="A133" s="4">
        <v>1</v>
      </c>
      <c r="B133" s="13" t="s">
        <v>199</v>
      </c>
      <c r="C133" s="13"/>
      <c r="D133" s="14">
        <v>4000</v>
      </c>
      <c r="E133" s="14">
        <v>4000</v>
      </c>
      <c r="F133" s="14">
        <v>2000</v>
      </c>
      <c r="G133" s="14">
        <v>200</v>
      </c>
      <c r="H133" s="43"/>
      <c r="J133" s="49"/>
    </row>
    <row r="134" spans="1:10" s="54" customFormat="1" x14ac:dyDescent="0.25">
      <c r="A134" s="50" t="s">
        <v>197</v>
      </c>
      <c r="B134" s="81" t="s">
        <v>201</v>
      </c>
      <c r="C134" s="81"/>
      <c r="D134" s="56">
        <v>14894</v>
      </c>
      <c r="E134" s="56">
        <v>11075</v>
      </c>
      <c r="F134" s="56">
        <v>5000</v>
      </c>
      <c r="G134" s="56">
        <v>150</v>
      </c>
      <c r="H134" s="57"/>
      <c r="J134" s="70"/>
    </row>
    <row r="135" spans="1:10" s="6" customFormat="1" ht="30" x14ac:dyDescent="0.25">
      <c r="A135" s="4">
        <v>1</v>
      </c>
      <c r="B135" s="13" t="s">
        <v>202</v>
      </c>
      <c r="C135" s="13" t="s">
        <v>203</v>
      </c>
      <c r="D135" s="14">
        <v>14894</v>
      </c>
      <c r="E135" s="14">
        <v>11075</v>
      </c>
      <c r="F135" s="14">
        <v>5000</v>
      </c>
      <c r="G135" s="14">
        <v>150</v>
      </c>
      <c r="H135" s="43"/>
      <c r="J135" s="49"/>
    </row>
    <row r="136" spans="1:10" s="54" customFormat="1" x14ac:dyDescent="0.25">
      <c r="A136" s="50" t="s">
        <v>200</v>
      </c>
      <c r="B136" s="81" t="s">
        <v>205</v>
      </c>
      <c r="C136" s="81"/>
      <c r="D136" s="56">
        <f>SUM(D137:D141)</f>
        <v>62576.899999999994</v>
      </c>
      <c r="E136" s="56">
        <f t="shared" ref="E136:G136" si="14">SUM(E137:E141)</f>
        <v>28888.9</v>
      </c>
      <c r="F136" s="56">
        <f t="shared" si="14"/>
        <v>16570.400000000001</v>
      </c>
      <c r="G136" s="56">
        <f t="shared" si="14"/>
        <v>546.58799999999997</v>
      </c>
      <c r="H136" s="57"/>
      <c r="J136" s="70"/>
    </row>
    <row r="137" spans="1:10" s="6" customFormat="1" ht="60" x14ac:dyDescent="0.25">
      <c r="A137" s="4">
        <v>1</v>
      </c>
      <c r="B137" s="13" t="s">
        <v>206</v>
      </c>
      <c r="C137" s="13" t="s">
        <v>207</v>
      </c>
      <c r="D137" s="14">
        <v>15868.8</v>
      </c>
      <c r="E137" s="14">
        <v>7244.2</v>
      </c>
      <c r="F137" s="14">
        <v>1714</v>
      </c>
      <c r="G137" s="14">
        <v>54.261000000000003</v>
      </c>
      <c r="H137" s="43"/>
      <c r="J137" s="49"/>
    </row>
    <row r="138" spans="1:10" s="6" customFormat="1" ht="45" x14ac:dyDescent="0.25">
      <c r="A138" s="4">
        <v>2</v>
      </c>
      <c r="B138" s="13" t="s">
        <v>208</v>
      </c>
      <c r="C138" s="13" t="s">
        <v>209</v>
      </c>
      <c r="D138" s="14">
        <v>6675</v>
      </c>
      <c r="E138" s="14">
        <v>3680</v>
      </c>
      <c r="F138" s="14">
        <v>2471.8000000000002</v>
      </c>
      <c r="G138" s="14">
        <v>88.984999999999999</v>
      </c>
      <c r="H138" s="43"/>
      <c r="J138" s="3"/>
    </row>
    <row r="139" spans="1:10" s="6" customFormat="1" ht="45" x14ac:dyDescent="0.25">
      <c r="A139" s="4">
        <v>3</v>
      </c>
      <c r="B139" s="13" t="s">
        <v>210</v>
      </c>
      <c r="C139" s="13" t="s">
        <v>211</v>
      </c>
      <c r="D139" s="61">
        <v>16873.2</v>
      </c>
      <c r="E139" s="61">
        <v>6280.1</v>
      </c>
      <c r="F139" s="61">
        <v>700</v>
      </c>
      <c r="G139" s="61">
        <v>14</v>
      </c>
      <c r="H139" s="43"/>
      <c r="J139" s="75"/>
    </row>
    <row r="140" spans="1:10" s="6" customFormat="1" ht="45" x14ac:dyDescent="0.25">
      <c r="A140" s="4">
        <v>4</v>
      </c>
      <c r="B140" s="13" t="s">
        <v>212</v>
      </c>
      <c r="C140" s="13" t="s">
        <v>213</v>
      </c>
      <c r="D140" s="61">
        <v>12819.6</v>
      </c>
      <c r="E140" s="61">
        <v>6486.3</v>
      </c>
      <c r="F140" s="61">
        <v>6486.3</v>
      </c>
      <c r="G140" s="61">
        <v>311.34199999999998</v>
      </c>
      <c r="H140" s="43"/>
      <c r="J140" s="3"/>
    </row>
    <row r="141" spans="1:10" s="6" customFormat="1" ht="45" x14ac:dyDescent="0.25">
      <c r="A141" s="4">
        <v>5</v>
      </c>
      <c r="B141" s="13" t="s">
        <v>214</v>
      </c>
      <c r="C141" s="13" t="s">
        <v>215</v>
      </c>
      <c r="D141" s="61">
        <v>10340.299999999999</v>
      </c>
      <c r="E141" s="61">
        <v>5198.3</v>
      </c>
      <c r="F141" s="61">
        <v>5198.3</v>
      </c>
      <c r="G141" s="61">
        <v>78</v>
      </c>
      <c r="H141" s="43"/>
      <c r="J141" s="75"/>
    </row>
    <row r="142" spans="1:10" s="54" customFormat="1" x14ac:dyDescent="0.25">
      <c r="A142" s="50" t="s">
        <v>204</v>
      </c>
      <c r="B142" s="81" t="s">
        <v>218</v>
      </c>
      <c r="C142" s="81"/>
      <c r="D142" s="56">
        <f>SUM(D143:D146)</f>
        <v>27380.039999999997</v>
      </c>
      <c r="E142" s="56">
        <f t="shared" ref="E142:G142" si="15">SUM(E143:E146)</f>
        <v>13597.1</v>
      </c>
      <c r="F142" s="56">
        <f t="shared" si="15"/>
        <v>13597.1</v>
      </c>
      <c r="G142" s="56">
        <f t="shared" si="15"/>
        <v>734.19499999999994</v>
      </c>
      <c r="H142" s="57"/>
      <c r="J142" s="70"/>
    </row>
    <row r="143" spans="1:10" s="6" customFormat="1" ht="45" x14ac:dyDescent="0.25">
      <c r="A143" s="4">
        <v>1</v>
      </c>
      <c r="B143" s="13" t="s">
        <v>219</v>
      </c>
      <c r="C143" s="13" t="s">
        <v>220</v>
      </c>
      <c r="D143" s="14">
        <v>8634.6</v>
      </c>
      <c r="E143" s="14">
        <v>4111.1000000000004</v>
      </c>
      <c r="F143" s="14">
        <v>4111.1000000000004</v>
      </c>
      <c r="G143" s="14">
        <v>205.55500000000001</v>
      </c>
      <c r="H143" s="43"/>
      <c r="J143" s="49"/>
    </row>
    <row r="144" spans="1:10" s="6" customFormat="1" ht="30" x14ac:dyDescent="0.25">
      <c r="A144" s="4">
        <v>2</v>
      </c>
      <c r="B144" s="13" t="s">
        <v>221</v>
      </c>
      <c r="C144" s="13" t="s">
        <v>222</v>
      </c>
      <c r="D144" s="14">
        <v>8534.5</v>
      </c>
      <c r="E144" s="14">
        <v>3705</v>
      </c>
      <c r="F144" s="14">
        <v>3705</v>
      </c>
      <c r="G144" s="14">
        <v>185.249</v>
      </c>
      <c r="H144" s="43"/>
      <c r="J144" s="3"/>
    </row>
    <row r="145" spans="1:10" s="6" customFormat="1" ht="30" x14ac:dyDescent="0.25">
      <c r="A145" s="4">
        <v>3</v>
      </c>
      <c r="B145" s="13" t="s">
        <v>666</v>
      </c>
      <c r="C145" s="13" t="s">
        <v>667</v>
      </c>
      <c r="D145" s="14">
        <v>5040</v>
      </c>
      <c r="E145" s="14">
        <v>2880</v>
      </c>
      <c r="F145" s="14">
        <v>2880</v>
      </c>
      <c r="G145" s="14">
        <v>172.31899999999999</v>
      </c>
      <c r="H145" s="43"/>
      <c r="J145" s="3"/>
    </row>
    <row r="146" spans="1:10" s="6" customFormat="1" ht="30" x14ac:dyDescent="0.25">
      <c r="A146" s="4">
        <v>4</v>
      </c>
      <c r="B146" s="13" t="s">
        <v>668</v>
      </c>
      <c r="C146" s="13" t="s">
        <v>669</v>
      </c>
      <c r="D146" s="14">
        <v>5170.9399999999996</v>
      </c>
      <c r="E146" s="14">
        <v>2901</v>
      </c>
      <c r="F146" s="14">
        <v>2901</v>
      </c>
      <c r="G146" s="14">
        <v>171.072</v>
      </c>
      <c r="H146" s="43"/>
      <c r="J146" s="3"/>
    </row>
    <row r="147" spans="1:10" s="54" customFormat="1" x14ac:dyDescent="0.25">
      <c r="A147" s="50" t="s">
        <v>217</v>
      </c>
      <c r="B147" s="81" t="s">
        <v>224</v>
      </c>
      <c r="C147" s="81"/>
      <c r="D147" s="56">
        <v>8812.2000000000007</v>
      </c>
      <c r="E147" s="56">
        <v>1798</v>
      </c>
      <c r="F147" s="56">
        <v>1798</v>
      </c>
      <c r="G147" s="56">
        <v>50</v>
      </c>
      <c r="H147" s="57"/>
      <c r="J147" s="49"/>
    </row>
    <row r="148" spans="1:10" s="6" customFormat="1" ht="30" x14ac:dyDescent="0.25">
      <c r="A148" s="4">
        <v>1</v>
      </c>
      <c r="B148" s="13" t="s">
        <v>225</v>
      </c>
      <c r="C148" s="13" t="s">
        <v>226</v>
      </c>
      <c r="D148" s="61">
        <v>8812.2000000000007</v>
      </c>
      <c r="E148" s="61">
        <v>1798</v>
      </c>
      <c r="F148" s="61">
        <v>1798</v>
      </c>
      <c r="G148" s="61">
        <v>50</v>
      </c>
      <c r="H148" s="44"/>
      <c r="J148" s="3"/>
    </row>
    <row r="149" spans="1:10" s="54" customFormat="1" x14ac:dyDescent="0.25">
      <c r="A149" s="50" t="s">
        <v>223</v>
      </c>
      <c r="B149" s="81" t="s">
        <v>228</v>
      </c>
      <c r="C149" s="81"/>
      <c r="D149" s="56">
        <f>SUM(D150:D156)</f>
        <v>109482</v>
      </c>
      <c r="E149" s="56">
        <f>SUM(E150:E156)</f>
        <v>58776.800000000003</v>
      </c>
      <c r="F149" s="56">
        <f>SUM(F150:F156)</f>
        <v>58776.800000000003</v>
      </c>
      <c r="G149" s="56">
        <f>SUM(G150:G156)</f>
        <v>2539.0499999999997</v>
      </c>
      <c r="H149" s="57"/>
      <c r="J149" s="3"/>
    </row>
    <row r="150" spans="1:10" s="6" customFormat="1" ht="45" x14ac:dyDescent="0.25">
      <c r="A150" s="4">
        <v>1</v>
      </c>
      <c r="B150" s="19" t="s">
        <v>229</v>
      </c>
      <c r="C150" s="13" t="s">
        <v>232</v>
      </c>
      <c r="D150" s="14">
        <v>20812</v>
      </c>
      <c r="E150" s="14">
        <v>20812</v>
      </c>
      <c r="F150" s="14">
        <v>20812</v>
      </c>
      <c r="G150" s="14">
        <v>1456.84</v>
      </c>
      <c r="H150" s="44"/>
      <c r="J150" s="3"/>
    </row>
    <row r="151" spans="1:10" s="6" customFormat="1" ht="75" x14ac:dyDescent="0.25">
      <c r="A151" s="4">
        <v>2</v>
      </c>
      <c r="B151" s="19" t="s">
        <v>230</v>
      </c>
      <c r="C151" s="13" t="s">
        <v>233</v>
      </c>
      <c r="D151" s="14">
        <v>8000</v>
      </c>
      <c r="E151" s="14">
        <v>4729</v>
      </c>
      <c r="F151" s="14">
        <v>4729</v>
      </c>
      <c r="G151" s="14">
        <v>331.03</v>
      </c>
      <c r="H151" s="44"/>
      <c r="J151" s="49"/>
    </row>
    <row r="152" spans="1:10" s="6" customFormat="1" ht="60" x14ac:dyDescent="0.25">
      <c r="A152" s="4">
        <v>3</v>
      </c>
      <c r="B152" s="19" t="s">
        <v>231</v>
      </c>
      <c r="C152" s="13" t="s">
        <v>234</v>
      </c>
      <c r="D152" s="14">
        <v>37900</v>
      </c>
      <c r="E152" s="14">
        <v>9000</v>
      </c>
      <c r="F152" s="14">
        <v>9000</v>
      </c>
      <c r="G152" s="14">
        <v>630</v>
      </c>
      <c r="H152" s="44"/>
      <c r="J152" s="3"/>
    </row>
    <row r="153" spans="1:10" s="6" customFormat="1" ht="75" x14ac:dyDescent="0.25">
      <c r="A153" s="4">
        <v>4</v>
      </c>
      <c r="B153" s="18" t="s">
        <v>235</v>
      </c>
      <c r="C153" s="13" t="s">
        <v>239</v>
      </c>
      <c r="D153" s="14">
        <v>8364</v>
      </c>
      <c r="E153" s="14">
        <v>5758.8</v>
      </c>
      <c r="F153" s="14">
        <v>5758.8</v>
      </c>
      <c r="G153" s="14">
        <v>28.79</v>
      </c>
      <c r="H153" s="44"/>
      <c r="J153" s="49"/>
    </row>
    <row r="154" spans="1:10" s="6" customFormat="1" ht="75" x14ac:dyDescent="0.25">
      <c r="A154" s="4">
        <v>5</v>
      </c>
      <c r="B154" s="18" t="s">
        <v>236</v>
      </c>
      <c r="C154" s="13" t="s">
        <v>240</v>
      </c>
      <c r="D154" s="14">
        <v>4600</v>
      </c>
      <c r="E154" s="14">
        <v>3040</v>
      </c>
      <c r="F154" s="14">
        <v>3040</v>
      </c>
      <c r="G154" s="14">
        <v>15.2</v>
      </c>
      <c r="H154" s="44"/>
      <c r="J154" s="3"/>
    </row>
    <row r="155" spans="1:10" s="6" customFormat="1" ht="75" x14ac:dyDescent="0.25">
      <c r="A155" s="4">
        <v>6</v>
      </c>
      <c r="B155" s="18" t="s">
        <v>237</v>
      </c>
      <c r="C155" s="13" t="s">
        <v>241</v>
      </c>
      <c r="D155" s="14">
        <v>9036</v>
      </c>
      <c r="E155" s="14">
        <v>9000</v>
      </c>
      <c r="F155" s="14">
        <v>9000</v>
      </c>
      <c r="G155" s="14">
        <v>45</v>
      </c>
      <c r="H155" s="44"/>
      <c r="J155" s="49"/>
    </row>
    <row r="156" spans="1:10" s="6" customFormat="1" ht="75" x14ac:dyDescent="0.25">
      <c r="A156" s="4">
        <v>7</v>
      </c>
      <c r="B156" s="18" t="s">
        <v>238</v>
      </c>
      <c r="C156" s="13" t="s">
        <v>233</v>
      </c>
      <c r="D156" s="14">
        <v>20770</v>
      </c>
      <c r="E156" s="14">
        <v>6437</v>
      </c>
      <c r="F156" s="14">
        <v>6437</v>
      </c>
      <c r="G156" s="14">
        <v>32.19</v>
      </c>
      <c r="H156" s="44"/>
      <c r="J156" s="3"/>
    </row>
    <row r="157" spans="1:10" s="54" customFormat="1" x14ac:dyDescent="0.25">
      <c r="A157" s="50" t="s">
        <v>227</v>
      </c>
      <c r="B157" s="81" t="s">
        <v>243</v>
      </c>
      <c r="C157" s="81"/>
      <c r="D157" s="56">
        <v>19900</v>
      </c>
      <c r="E157" s="56">
        <v>8781</v>
      </c>
      <c r="F157" s="56">
        <v>8781</v>
      </c>
      <c r="G157" s="56">
        <v>166.8</v>
      </c>
      <c r="H157" s="57"/>
      <c r="J157" s="49"/>
    </row>
    <row r="158" spans="1:10" s="6" customFormat="1" ht="45" x14ac:dyDescent="0.25">
      <c r="A158" s="4">
        <v>1</v>
      </c>
      <c r="B158" s="13" t="s">
        <v>244</v>
      </c>
      <c r="C158" s="13" t="s">
        <v>245</v>
      </c>
      <c r="D158" s="14">
        <v>19900</v>
      </c>
      <c r="E158" s="14">
        <v>8781</v>
      </c>
      <c r="F158" s="14">
        <v>8781</v>
      </c>
      <c r="G158" s="14">
        <v>166.8</v>
      </c>
      <c r="H158" s="44"/>
      <c r="J158" s="3"/>
    </row>
    <row r="159" spans="1:10" s="54" customFormat="1" x14ac:dyDescent="0.25">
      <c r="A159" s="50" t="s">
        <v>242</v>
      </c>
      <c r="B159" s="81" t="s">
        <v>247</v>
      </c>
      <c r="C159" s="81"/>
      <c r="D159" s="56">
        <f>SUM(D160:D170)</f>
        <v>211229.27000000002</v>
      </c>
      <c r="E159" s="56">
        <f>SUM(E160:E170)</f>
        <v>78982.100000000006</v>
      </c>
      <c r="F159" s="56">
        <f>SUM(F160:F170)</f>
        <v>21405.5</v>
      </c>
      <c r="G159" s="56">
        <f>SUM(G160:G170)</f>
        <v>463.05700000000002</v>
      </c>
      <c r="H159" s="57"/>
      <c r="J159" s="49"/>
    </row>
    <row r="160" spans="1:10" s="6" customFormat="1" ht="45" x14ac:dyDescent="0.25">
      <c r="A160" s="4">
        <v>1</v>
      </c>
      <c r="B160" s="13" t="s">
        <v>248</v>
      </c>
      <c r="C160" s="13" t="s">
        <v>249</v>
      </c>
      <c r="D160" s="61">
        <v>7891</v>
      </c>
      <c r="E160" s="61">
        <v>4153</v>
      </c>
      <c r="F160" s="61">
        <v>2929.22</v>
      </c>
      <c r="G160" s="61">
        <v>83.498999999999995</v>
      </c>
      <c r="H160" s="44"/>
      <c r="J160" s="3"/>
    </row>
    <row r="161" spans="1:10" s="6" customFormat="1" ht="45" x14ac:dyDescent="0.25">
      <c r="A161" s="4">
        <v>2</v>
      </c>
      <c r="B161" s="13" t="s">
        <v>670</v>
      </c>
      <c r="C161" s="13" t="s">
        <v>250</v>
      </c>
      <c r="D161" s="61">
        <v>65795</v>
      </c>
      <c r="E161" s="61">
        <v>19177</v>
      </c>
      <c r="F161" s="61">
        <v>330</v>
      </c>
      <c r="G161" s="61">
        <v>10.907</v>
      </c>
      <c r="H161" s="44"/>
      <c r="J161" s="75"/>
    </row>
    <row r="162" spans="1:10" s="6" customFormat="1" ht="30" x14ac:dyDescent="0.25">
      <c r="A162" s="4">
        <v>3</v>
      </c>
      <c r="B162" s="13" t="s">
        <v>671</v>
      </c>
      <c r="C162" s="13" t="s">
        <v>672</v>
      </c>
      <c r="D162" s="61">
        <v>2580.27</v>
      </c>
      <c r="E162" s="61">
        <v>1575.1</v>
      </c>
      <c r="F162" s="61">
        <v>103.98</v>
      </c>
      <c r="G162" s="61">
        <v>1.04</v>
      </c>
      <c r="H162" s="44"/>
      <c r="J162" s="75"/>
    </row>
    <row r="163" spans="1:10" s="6" customFormat="1" ht="45" x14ac:dyDescent="0.25">
      <c r="A163" s="4">
        <v>4</v>
      </c>
      <c r="B163" s="13" t="s">
        <v>251</v>
      </c>
      <c r="C163" s="13" t="s">
        <v>252</v>
      </c>
      <c r="D163" s="61">
        <v>10694</v>
      </c>
      <c r="E163" s="61">
        <v>4275</v>
      </c>
      <c r="F163" s="61">
        <v>1100</v>
      </c>
      <c r="G163" s="61">
        <v>9.9</v>
      </c>
      <c r="H163" s="44"/>
      <c r="J163" s="3"/>
    </row>
    <row r="164" spans="1:10" s="6" customFormat="1" ht="30" x14ac:dyDescent="0.25">
      <c r="A164" s="4">
        <v>5</v>
      </c>
      <c r="B164" s="13" t="s">
        <v>253</v>
      </c>
      <c r="C164" s="13" t="s">
        <v>254</v>
      </c>
      <c r="D164" s="61">
        <v>6212</v>
      </c>
      <c r="E164" s="61">
        <v>2475</v>
      </c>
      <c r="F164" s="61">
        <v>1531.9</v>
      </c>
      <c r="G164" s="61">
        <v>12.319000000000001</v>
      </c>
      <c r="H164" s="44"/>
      <c r="J164" s="75"/>
    </row>
    <row r="165" spans="1:10" s="6" customFormat="1" ht="30" x14ac:dyDescent="0.25">
      <c r="A165" s="4">
        <v>6</v>
      </c>
      <c r="B165" s="13" t="s">
        <v>255</v>
      </c>
      <c r="C165" s="13" t="s">
        <v>254</v>
      </c>
      <c r="D165" s="61">
        <v>7613</v>
      </c>
      <c r="E165" s="61">
        <v>3051</v>
      </c>
      <c r="F165" s="61">
        <v>1525.4</v>
      </c>
      <c r="G165" s="61">
        <v>14.491</v>
      </c>
      <c r="H165" s="44"/>
      <c r="J165" s="3"/>
    </row>
    <row r="166" spans="1:10" s="6" customFormat="1" ht="45" x14ac:dyDescent="0.25">
      <c r="A166" s="4">
        <v>7</v>
      </c>
      <c r="B166" s="13" t="s">
        <v>673</v>
      </c>
      <c r="C166" s="13" t="s">
        <v>254</v>
      </c>
      <c r="D166" s="61">
        <v>39000</v>
      </c>
      <c r="E166" s="61">
        <v>15600</v>
      </c>
      <c r="F166" s="61">
        <v>1500</v>
      </c>
      <c r="G166" s="61">
        <v>14.25</v>
      </c>
      <c r="H166" s="44"/>
      <c r="J166" s="75"/>
    </row>
    <row r="167" spans="1:10" s="6" customFormat="1" ht="45" x14ac:dyDescent="0.25">
      <c r="A167" s="4">
        <v>8</v>
      </c>
      <c r="B167" s="13" t="s">
        <v>256</v>
      </c>
      <c r="C167" s="13" t="s">
        <v>257</v>
      </c>
      <c r="D167" s="61">
        <v>18700</v>
      </c>
      <c r="E167" s="61">
        <v>7480</v>
      </c>
      <c r="F167" s="61">
        <v>1200</v>
      </c>
      <c r="G167" s="61">
        <v>12</v>
      </c>
      <c r="H167" s="44"/>
      <c r="J167" s="3"/>
    </row>
    <row r="168" spans="1:10" s="6" customFormat="1" ht="30" x14ac:dyDescent="0.25">
      <c r="A168" s="4">
        <v>9</v>
      </c>
      <c r="B168" s="13" t="s">
        <v>259</v>
      </c>
      <c r="C168" s="13" t="s">
        <v>258</v>
      </c>
      <c r="D168" s="61">
        <v>9700</v>
      </c>
      <c r="E168" s="61">
        <v>3880</v>
      </c>
      <c r="F168" s="61">
        <v>1500</v>
      </c>
      <c r="G168" s="61">
        <v>13.5</v>
      </c>
      <c r="H168" s="44"/>
      <c r="J168" s="75"/>
    </row>
    <row r="169" spans="1:10" s="6" customFormat="1" ht="45" x14ac:dyDescent="0.25">
      <c r="A169" s="4">
        <v>10</v>
      </c>
      <c r="B169" s="13" t="s">
        <v>261</v>
      </c>
      <c r="C169" s="13" t="s">
        <v>262</v>
      </c>
      <c r="D169" s="61">
        <v>21700</v>
      </c>
      <c r="E169" s="61">
        <v>8680</v>
      </c>
      <c r="F169" s="61">
        <v>1150</v>
      </c>
      <c r="G169" s="61">
        <v>13.8</v>
      </c>
      <c r="H169" s="44"/>
      <c r="J169" s="3"/>
    </row>
    <row r="170" spans="1:10" s="6" customFormat="1" ht="60" x14ac:dyDescent="0.25">
      <c r="A170" s="4">
        <v>11</v>
      </c>
      <c r="B170" s="13" t="s">
        <v>263</v>
      </c>
      <c r="C170" s="13" t="s">
        <v>264</v>
      </c>
      <c r="D170" s="61">
        <v>21344</v>
      </c>
      <c r="E170" s="61">
        <v>8636</v>
      </c>
      <c r="F170" s="61">
        <v>8535</v>
      </c>
      <c r="G170" s="61">
        <v>277.351</v>
      </c>
      <c r="H170" s="44"/>
      <c r="J170" s="3"/>
    </row>
    <row r="171" spans="1:10" s="54" customFormat="1" x14ac:dyDescent="0.25">
      <c r="A171" s="50" t="s">
        <v>246</v>
      </c>
      <c r="B171" s="81" t="s">
        <v>266</v>
      </c>
      <c r="C171" s="81"/>
      <c r="D171" s="56">
        <f>SUM(D172:D172)</f>
        <v>14919</v>
      </c>
      <c r="E171" s="56">
        <f>SUM(E172:E172)</f>
        <v>14919</v>
      </c>
      <c r="F171" s="56">
        <f>SUM(F172:F172)</f>
        <v>14919</v>
      </c>
      <c r="G171" s="56">
        <f>SUM(G172:G172)</f>
        <v>1500</v>
      </c>
      <c r="H171" s="57"/>
      <c r="J171" s="3"/>
    </row>
    <row r="172" spans="1:10" s="6" customFormat="1" ht="45" x14ac:dyDescent="0.25">
      <c r="A172" s="4">
        <v>1</v>
      </c>
      <c r="B172" s="20" t="s">
        <v>267</v>
      </c>
      <c r="C172" s="20" t="s">
        <v>268</v>
      </c>
      <c r="D172" s="14">
        <v>14919</v>
      </c>
      <c r="E172" s="14">
        <v>14919</v>
      </c>
      <c r="F172" s="14">
        <v>14919</v>
      </c>
      <c r="G172" s="14">
        <v>1500</v>
      </c>
      <c r="H172" s="44"/>
      <c r="J172" s="49"/>
    </row>
    <row r="173" spans="1:10" s="54" customFormat="1" x14ac:dyDescent="0.25">
      <c r="A173" s="50" t="s">
        <v>265</v>
      </c>
      <c r="B173" s="81" t="s">
        <v>270</v>
      </c>
      <c r="C173" s="81"/>
      <c r="D173" s="56">
        <f>SUM(D174:D177)</f>
        <v>180052.39</v>
      </c>
      <c r="E173" s="56">
        <f t="shared" ref="E173:G173" si="16">SUM(E174:E177)</f>
        <v>74589.11</v>
      </c>
      <c r="F173" s="56">
        <f t="shared" si="16"/>
        <v>25258.23</v>
      </c>
      <c r="G173" s="56">
        <f t="shared" si="16"/>
        <v>607.16499999999996</v>
      </c>
      <c r="H173" s="57"/>
      <c r="J173" s="49"/>
    </row>
    <row r="174" spans="1:10" s="6" customFormat="1" ht="45" x14ac:dyDescent="0.25">
      <c r="A174" s="4">
        <v>1</v>
      </c>
      <c r="B174" s="13" t="s">
        <v>271</v>
      </c>
      <c r="C174" s="13" t="s">
        <v>272</v>
      </c>
      <c r="D174" s="61">
        <v>57938.6</v>
      </c>
      <c r="E174" s="61">
        <v>27810</v>
      </c>
      <c r="F174" s="61">
        <v>7000</v>
      </c>
      <c r="G174" s="61">
        <v>231</v>
      </c>
      <c r="H174" s="44"/>
      <c r="J174" s="3"/>
    </row>
    <row r="175" spans="1:10" s="6" customFormat="1" ht="60" x14ac:dyDescent="0.25">
      <c r="A175" s="4">
        <v>2</v>
      </c>
      <c r="B175" s="13" t="s">
        <v>273</v>
      </c>
      <c r="C175" s="13" t="s">
        <v>274</v>
      </c>
      <c r="D175" s="61">
        <v>43605.1</v>
      </c>
      <c r="E175" s="61">
        <v>16962.43</v>
      </c>
      <c r="F175" s="61">
        <v>1000</v>
      </c>
      <c r="G175" s="61">
        <v>31</v>
      </c>
      <c r="H175" s="44"/>
      <c r="J175" s="75"/>
    </row>
    <row r="176" spans="1:10" s="6" customFormat="1" ht="60" x14ac:dyDescent="0.25">
      <c r="A176" s="4">
        <v>3</v>
      </c>
      <c r="B176" s="13" t="s">
        <v>275</v>
      </c>
      <c r="C176" s="13" t="s">
        <v>276</v>
      </c>
      <c r="D176" s="61">
        <v>34979</v>
      </c>
      <c r="E176" s="61">
        <v>14558.45</v>
      </c>
      <c r="F176" s="61">
        <v>2000</v>
      </c>
      <c r="G176" s="61">
        <v>40</v>
      </c>
      <c r="H176" s="43"/>
      <c r="J176" s="3"/>
    </row>
    <row r="177" spans="1:10" s="6" customFormat="1" ht="45" x14ac:dyDescent="0.25">
      <c r="A177" s="4">
        <v>4</v>
      </c>
      <c r="B177" s="13" t="s">
        <v>277</v>
      </c>
      <c r="C177" s="13" t="s">
        <v>278</v>
      </c>
      <c r="D177" s="61">
        <v>43529.69</v>
      </c>
      <c r="E177" s="61">
        <v>15258.23</v>
      </c>
      <c r="F177" s="61">
        <v>15258.23</v>
      </c>
      <c r="G177" s="61">
        <v>305.16500000000002</v>
      </c>
      <c r="H177" s="43"/>
      <c r="J177" s="75"/>
    </row>
    <row r="178" spans="1:10" s="54" customFormat="1" x14ac:dyDescent="0.25">
      <c r="A178" s="50" t="s">
        <v>269</v>
      </c>
      <c r="B178" s="81" t="s">
        <v>280</v>
      </c>
      <c r="C178" s="81"/>
      <c r="D178" s="56">
        <f>SUM(D179:D180)</f>
        <v>11360</v>
      </c>
      <c r="E178" s="56">
        <f>SUM(E179:E180)</f>
        <v>4975</v>
      </c>
      <c r="F178" s="56">
        <f>SUM(F179:F180)</f>
        <v>4975</v>
      </c>
      <c r="G178" s="56">
        <f>SUM(G179:G180)</f>
        <v>151.1</v>
      </c>
      <c r="H178" s="57"/>
      <c r="J178" s="70"/>
    </row>
    <row r="179" spans="1:10" s="6" customFormat="1" ht="34.15" customHeight="1" x14ac:dyDescent="0.25">
      <c r="A179" s="4">
        <v>1</v>
      </c>
      <c r="B179" s="13" t="s">
        <v>281</v>
      </c>
      <c r="C179" s="13" t="s">
        <v>691</v>
      </c>
      <c r="D179" s="61">
        <v>7713</v>
      </c>
      <c r="E179" s="61">
        <v>3600</v>
      </c>
      <c r="F179" s="61">
        <v>3600</v>
      </c>
      <c r="G179" s="61">
        <v>105.8</v>
      </c>
      <c r="H179" s="43"/>
      <c r="J179" s="3"/>
    </row>
    <row r="180" spans="1:10" s="6" customFormat="1" ht="60" x14ac:dyDescent="0.25">
      <c r="A180" s="4">
        <v>2</v>
      </c>
      <c r="B180" s="13" t="s">
        <v>692</v>
      </c>
      <c r="C180" s="13" t="s">
        <v>691</v>
      </c>
      <c r="D180" s="61">
        <v>3647</v>
      </c>
      <c r="E180" s="61">
        <v>1375</v>
      </c>
      <c r="F180" s="61">
        <v>1375</v>
      </c>
      <c r="G180" s="61">
        <v>45.3</v>
      </c>
      <c r="H180" s="43"/>
      <c r="J180" s="75"/>
    </row>
    <row r="181" spans="1:10" s="54" customFormat="1" x14ac:dyDescent="0.25">
      <c r="A181" s="50" t="s">
        <v>279</v>
      </c>
      <c r="B181" s="81" t="s">
        <v>283</v>
      </c>
      <c r="C181" s="81"/>
      <c r="D181" s="56">
        <f>SUM(D182:D189)</f>
        <v>103226.7</v>
      </c>
      <c r="E181" s="56">
        <f>SUM(E182:E189)</f>
        <v>62283.9</v>
      </c>
      <c r="F181" s="56">
        <f>SUM(F182:F189)</f>
        <v>38402.300000000003</v>
      </c>
      <c r="G181" s="56">
        <f>SUM(G182:G189)</f>
        <v>854.78199999999993</v>
      </c>
      <c r="H181" s="57"/>
      <c r="J181" s="70"/>
    </row>
    <row r="182" spans="1:10" s="6" customFormat="1" ht="45" x14ac:dyDescent="0.25">
      <c r="A182" s="4">
        <v>1</v>
      </c>
      <c r="B182" s="13" t="s">
        <v>284</v>
      </c>
      <c r="C182" s="13" t="s">
        <v>285</v>
      </c>
      <c r="D182" s="61">
        <v>9522.7999999999993</v>
      </c>
      <c r="E182" s="61">
        <v>9522.7999999999993</v>
      </c>
      <c r="F182" s="61">
        <v>9522.7999999999993</v>
      </c>
      <c r="G182" s="61">
        <v>238.07</v>
      </c>
      <c r="H182" s="43"/>
      <c r="J182" s="75"/>
    </row>
    <row r="183" spans="1:10" s="6" customFormat="1" ht="45" x14ac:dyDescent="0.25">
      <c r="A183" s="4">
        <v>2</v>
      </c>
      <c r="B183" s="13" t="s">
        <v>286</v>
      </c>
      <c r="C183" s="13" t="s">
        <v>285</v>
      </c>
      <c r="D183" s="61">
        <v>5009</v>
      </c>
      <c r="E183" s="61">
        <v>5009</v>
      </c>
      <c r="F183" s="61">
        <v>5009</v>
      </c>
      <c r="G183" s="61">
        <v>125.22499999999999</v>
      </c>
      <c r="H183" s="43"/>
      <c r="J183" s="3"/>
    </row>
    <row r="184" spans="1:10" s="6" customFormat="1" ht="45" x14ac:dyDescent="0.25">
      <c r="A184" s="4">
        <v>3</v>
      </c>
      <c r="B184" s="13" t="s">
        <v>287</v>
      </c>
      <c r="C184" s="13" t="s">
        <v>285</v>
      </c>
      <c r="D184" s="61">
        <v>2815</v>
      </c>
      <c r="E184" s="61">
        <v>2815</v>
      </c>
      <c r="F184" s="61">
        <v>2815</v>
      </c>
      <c r="G184" s="61">
        <v>70.375</v>
      </c>
      <c r="H184" s="43"/>
      <c r="J184" s="75"/>
    </row>
    <row r="185" spans="1:10" s="6" customFormat="1" ht="45" x14ac:dyDescent="0.25">
      <c r="A185" s="4">
        <v>4</v>
      </c>
      <c r="B185" s="13" t="s">
        <v>288</v>
      </c>
      <c r="C185" s="13" t="s">
        <v>289</v>
      </c>
      <c r="D185" s="61">
        <v>43986.400000000001</v>
      </c>
      <c r="E185" s="61">
        <v>24994</v>
      </c>
      <c r="F185" s="61">
        <v>12497</v>
      </c>
      <c r="G185" s="61">
        <v>249.94</v>
      </c>
      <c r="H185" s="43"/>
      <c r="J185" s="3"/>
    </row>
    <row r="186" spans="1:10" s="6" customFormat="1" ht="30" x14ac:dyDescent="0.25">
      <c r="A186" s="4">
        <v>5</v>
      </c>
      <c r="B186" s="13" t="s">
        <v>290</v>
      </c>
      <c r="C186" s="13" t="s">
        <v>291</v>
      </c>
      <c r="D186" s="61">
        <v>2899.7</v>
      </c>
      <c r="E186" s="61">
        <v>2012</v>
      </c>
      <c r="F186" s="61">
        <v>2012</v>
      </c>
      <c r="G186" s="61">
        <v>40.24</v>
      </c>
      <c r="H186" s="43"/>
      <c r="J186" s="75"/>
    </row>
    <row r="187" spans="1:10" s="6" customFormat="1" ht="45" x14ac:dyDescent="0.25">
      <c r="A187" s="4">
        <v>6</v>
      </c>
      <c r="B187" s="13" t="s">
        <v>292</v>
      </c>
      <c r="C187" s="13" t="s">
        <v>293</v>
      </c>
      <c r="D187" s="61">
        <v>25891.8</v>
      </c>
      <c r="E187" s="61">
        <v>11638.4</v>
      </c>
      <c r="F187" s="61">
        <v>5819.1</v>
      </c>
      <c r="G187" s="61">
        <v>116.384</v>
      </c>
      <c r="H187" s="43"/>
      <c r="J187" s="3"/>
    </row>
    <row r="188" spans="1:10" s="6" customFormat="1" ht="45" x14ac:dyDescent="0.25">
      <c r="A188" s="4">
        <v>7</v>
      </c>
      <c r="B188" s="13" t="s">
        <v>294</v>
      </c>
      <c r="C188" s="13" t="s">
        <v>693</v>
      </c>
      <c r="D188" s="61">
        <v>5878.9</v>
      </c>
      <c r="E188" s="61">
        <v>2913.2</v>
      </c>
      <c r="F188" s="61">
        <v>84.5</v>
      </c>
      <c r="G188" s="61">
        <v>1.69</v>
      </c>
      <c r="H188" s="43"/>
      <c r="J188" s="75"/>
    </row>
    <row r="189" spans="1:10" s="6" customFormat="1" ht="45" x14ac:dyDescent="0.25">
      <c r="A189" s="4">
        <v>8</v>
      </c>
      <c r="B189" s="13" t="s">
        <v>295</v>
      </c>
      <c r="C189" s="13" t="s">
        <v>693</v>
      </c>
      <c r="D189" s="61">
        <v>7223.1</v>
      </c>
      <c r="E189" s="61">
        <v>3379.5</v>
      </c>
      <c r="F189" s="61">
        <v>642.9</v>
      </c>
      <c r="G189" s="61">
        <v>12.858000000000001</v>
      </c>
      <c r="H189" s="43"/>
      <c r="J189" s="3"/>
    </row>
    <row r="190" spans="1:10" s="54" customFormat="1" x14ac:dyDescent="0.25">
      <c r="A190" s="50" t="s">
        <v>282</v>
      </c>
      <c r="B190" s="81" t="s">
        <v>485</v>
      </c>
      <c r="C190" s="81"/>
      <c r="D190" s="56">
        <f>SUM(D191:D193)</f>
        <v>98590.8</v>
      </c>
      <c r="E190" s="56">
        <f t="shared" ref="E190:G190" si="17">SUM(E191:E193)</f>
        <v>38621</v>
      </c>
      <c r="F190" s="56">
        <f t="shared" si="17"/>
        <v>9021</v>
      </c>
      <c r="G190" s="56">
        <f t="shared" si="17"/>
        <v>50.046999999999997</v>
      </c>
      <c r="H190" s="57"/>
      <c r="J190" s="70"/>
    </row>
    <row r="191" spans="1:10" s="6" customFormat="1" ht="60" x14ac:dyDescent="0.25">
      <c r="A191" s="4">
        <v>1</v>
      </c>
      <c r="B191" s="21" t="s">
        <v>297</v>
      </c>
      <c r="C191" s="21" t="s">
        <v>300</v>
      </c>
      <c r="D191" s="61">
        <v>32047.8</v>
      </c>
      <c r="E191" s="61">
        <v>15692</v>
      </c>
      <c r="F191" s="61">
        <v>455</v>
      </c>
      <c r="G191" s="61">
        <v>5.915</v>
      </c>
      <c r="H191" s="43"/>
      <c r="J191" s="75"/>
    </row>
    <row r="192" spans="1:10" s="6" customFormat="1" ht="45" x14ac:dyDescent="0.25">
      <c r="A192" s="4">
        <v>2</v>
      </c>
      <c r="B192" s="22" t="s">
        <v>298</v>
      </c>
      <c r="C192" s="21" t="s">
        <v>301</v>
      </c>
      <c r="D192" s="61">
        <v>57217</v>
      </c>
      <c r="E192" s="61">
        <v>17363</v>
      </c>
      <c r="F192" s="61">
        <v>3000</v>
      </c>
      <c r="G192" s="61">
        <v>33</v>
      </c>
      <c r="H192" s="43"/>
      <c r="J192" s="3"/>
    </row>
    <row r="193" spans="1:10" s="6" customFormat="1" ht="45" x14ac:dyDescent="0.25">
      <c r="A193" s="4">
        <v>3</v>
      </c>
      <c r="B193" s="22" t="s">
        <v>299</v>
      </c>
      <c r="C193" s="21" t="s">
        <v>302</v>
      </c>
      <c r="D193" s="61">
        <v>9326</v>
      </c>
      <c r="E193" s="61">
        <v>5566</v>
      </c>
      <c r="F193" s="61">
        <v>5566</v>
      </c>
      <c r="G193" s="61">
        <v>11.132</v>
      </c>
      <c r="H193" s="43"/>
      <c r="J193" s="75"/>
    </row>
    <row r="194" spans="1:10" s="54" customFormat="1" x14ac:dyDescent="0.25">
      <c r="A194" s="50" t="s">
        <v>296</v>
      </c>
      <c r="B194" s="81" t="s">
        <v>304</v>
      </c>
      <c r="C194" s="81"/>
      <c r="D194" s="56">
        <f>SUM(D195:D198)</f>
        <v>91200</v>
      </c>
      <c r="E194" s="56">
        <f t="shared" ref="E194:G194" si="18">SUM(E195:E198)</f>
        <v>26700</v>
      </c>
      <c r="F194" s="56">
        <f t="shared" si="18"/>
        <v>13280</v>
      </c>
      <c r="G194" s="56">
        <f t="shared" si="18"/>
        <v>266</v>
      </c>
      <c r="H194" s="57"/>
      <c r="J194" s="3"/>
    </row>
    <row r="195" spans="1:10" s="6" customFormat="1" ht="30" x14ac:dyDescent="0.25">
      <c r="A195" s="4">
        <v>1</v>
      </c>
      <c r="B195" s="34" t="s">
        <v>305</v>
      </c>
      <c r="C195" s="35" t="s">
        <v>309</v>
      </c>
      <c r="D195" s="14">
        <v>33000</v>
      </c>
      <c r="E195" s="14">
        <v>9700</v>
      </c>
      <c r="F195" s="14">
        <v>9700</v>
      </c>
      <c r="G195" s="14">
        <v>160</v>
      </c>
      <c r="H195" s="43"/>
      <c r="J195" s="49"/>
    </row>
    <row r="196" spans="1:10" s="6" customFormat="1" ht="45" x14ac:dyDescent="0.25">
      <c r="A196" s="4">
        <v>2</v>
      </c>
      <c r="B196" s="22" t="s">
        <v>306</v>
      </c>
      <c r="C196" s="21" t="s">
        <v>310</v>
      </c>
      <c r="D196" s="14">
        <v>10000</v>
      </c>
      <c r="E196" s="14">
        <v>2500</v>
      </c>
      <c r="F196" s="14">
        <v>2500</v>
      </c>
      <c r="G196" s="14">
        <v>50</v>
      </c>
      <c r="H196" s="43"/>
      <c r="J196" s="3"/>
    </row>
    <row r="197" spans="1:10" s="6" customFormat="1" ht="30" x14ac:dyDescent="0.25">
      <c r="A197" s="4">
        <v>3</v>
      </c>
      <c r="B197" s="22" t="s">
        <v>307</v>
      </c>
      <c r="C197" s="35" t="s">
        <v>311</v>
      </c>
      <c r="D197" s="14">
        <v>30400</v>
      </c>
      <c r="E197" s="14">
        <v>5700</v>
      </c>
      <c r="F197" s="14">
        <v>650</v>
      </c>
      <c r="G197" s="14">
        <v>40</v>
      </c>
      <c r="H197" s="43"/>
      <c r="J197" s="49"/>
    </row>
    <row r="198" spans="1:10" s="6" customFormat="1" ht="30" x14ac:dyDescent="0.25">
      <c r="A198" s="4">
        <v>4</v>
      </c>
      <c r="B198" s="22" t="s">
        <v>308</v>
      </c>
      <c r="C198" s="35" t="s">
        <v>312</v>
      </c>
      <c r="D198" s="14">
        <v>17800</v>
      </c>
      <c r="E198" s="14">
        <v>8800</v>
      </c>
      <c r="F198" s="14">
        <v>430</v>
      </c>
      <c r="G198" s="14">
        <v>16</v>
      </c>
      <c r="H198" s="43"/>
      <c r="J198" s="3"/>
    </row>
    <row r="199" spans="1:10" s="54" customFormat="1" x14ac:dyDescent="0.25">
      <c r="A199" s="50" t="s">
        <v>303</v>
      </c>
      <c r="B199" s="81" t="s">
        <v>314</v>
      </c>
      <c r="C199" s="81"/>
      <c r="D199" s="56">
        <f>SUM(D200:D200)</f>
        <v>8700</v>
      </c>
      <c r="E199" s="56">
        <f>SUM(E200:E200)</f>
        <v>3200</v>
      </c>
      <c r="F199" s="56">
        <f>SUM(F200:F200)</f>
        <v>3200</v>
      </c>
      <c r="G199" s="56">
        <f>SUM(G200:G200)</f>
        <v>165</v>
      </c>
      <c r="H199" s="57"/>
      <c r="J199" s="49"/>
    </row>
    <row r="200" spans="1:10" s="6" customFormat="1" ht="45" x14ac:dyDescent="0.25">
      <c r="A200" s="4">
        <v>2</v>
      </c>
      <c r="B200" s="13" t="s">
        <v>316</v>
      </c>
      <c r="C200" s="13" t="s">
        <v>315</v>
      </c>
      <c r="D200" s="14">
        <v>8700</v>
      </c>
      <c r="E200" s="14">
        <v>3200</v>
      </c>
      <c r="F200" s="14">
        <v>3200</v>
      </c>
      <c r="G200" s="14">
        <v>165</v>
      </c>
      <c r="H200" s="43"/>
      <c r="J200" s="49"/>
    </row>
    <row r="201" spans="1:10" s="49" customFormat="1" x14ac:dyDescent="0.25">
      <c r="A201" s="50" t="s">
        <v>313</v>
      </c>
      <c r="B201" s="82" t="s">
        <v>318</v>
      </c>
      <c r="C201" s="82"/>
      <c r="D201" s="58">
        <f>SUM(D202:D202)</f>
        <v>30444.7</v>
      </c>
      <c r="E201" s="58">
        <f>SUM(E202:E202)</f>
        <v>9918.6</v>
      </c>
      <c r="F201" s="58">
        <f>SUM(F202:F202)</f>
        <v>9918.6</v>
      </c>
      <c r="G201" s="58">
        <f>SUM(G202:G202)</f>
        <v>350</v>
      </c>
      <c r="H201" s="59"/>
      <c r="J201" s="70"/>
    </row>
    <row r="202" spans="1:10" s="6" customFormat="1" ht="45" x14ac:dyDescent="0.25">
      <c r="A202" s="4">
        <v>1</v>
      </c>
      <c r="B202" s="13" t="s">
        <v>319</v>
      </c>
      <c r="C202" s="11" t="s">
        <v>320</v>
      </c>
      <c r="D202" s="14">
        <v>30444.7</v>
      </c>
      <c r="E202" s="14">
        <v>9918.6</v>
      </c>
      <c r="F202" s="14">
        <v>9918.6</v>
      </c>
      <c r="G202" s="14">
        <v>350</v>
      </c>
      <c r="H202" s="44"/>
      <c r="J202" s="49"/>
    </row>
    <row r="203" spans="1:10" s="54" customFormat="1" x14ac:dyDescent="0.25">
      <c r="A203" s="50" t="s">
        <v>317</v>
      </c>
      <c r="B203" s="81" t="s">
        <v>322</v>
      </c>
      <c r="C203" s="81"/>
      <c r="D203" s="56">
        <f>SUM(D204:D210)</f>
        <v>225272</v>
      </c>
      <c r="E203" s="56">
        <f t="shared" ref="E203:G203" si="19">SUM(E204:E210)</f>
        <v>52945.8</v>
      </c>
      <c r="F203" s="56">
        <f t="shared" si="19"/>
        <v>26751.200000000001</v>
      </c>
      <c r="G203" s="56">
        <f t="shared" si="19"/>
        <v>638.577</v>
      </c>
      <c r="H203" s="57"/>
      <c r="J203" s="49"/>
    </row>
    <row r="204" spans="1:10" s="6" customFormat="1" ht="45" x14ac:dyDescent="0.25">
      <c r="A204" s="4">
        <v>1</v>
      </c>
      <c r="B204" s="13" t="s">
        <v>323</v>
      </c>
      <c r="C204" s="13" t="s">
        <v>330</v>
      </c>
      <c r="D204" s="14">
        <v>5426</v>
      </c>
      <c r="E204" s="14">
        <v>2411</v>
      </c>
      <c r="F204" s="14">
        <v>1834</v>
      </c>
      <c r="G204" s="14">
        <v>73.36</v>
      </c>
      <c r="H204" s="43"/>
      <c r="J204" s="3"/>
    </row>
    <row r="205" spans="1:10" s="6" customFormat="1" ht="45" x14ac:dyDescent="0.25">
      <c r="A205" s="4">
        <v>2</v>
      </c>
      <c r="B205" s="13" t="s">
        <v>324</v>
      </c>
      <c r="C205" s="13" t="s">
        <v>331</v>
      </c>
      <c r="D205" s="14">
        <v>16000</v>
      </c>
      <c r="E205" s="14">
        <v>5100</v>
      </c>
      <c r="F205" s="14">
        <v>300</v>
      </c>
      <c r="G205" s="14">
        <v>7.5</v>
      </c>
      <c r="H205" s="43"/>
      <c r="J205" s="49"/>
    </row>
    <row r="206" spans="1:10" s="6" customFormat="1" ht="45" x14ac:dyDescent="0.25">
      <c r="A206" s="4">
        <v>3</v>
      </c>
      <c r="B206" s="13" t="s">
        <v>325</v>
      </c>
      <c r="C206" s="13" t="s">
        <v>332</v>
      </c>
      <c r="D206" s="14">
        <v>3165.1</v>
      </c>
      <c r="E206" s="14">
        <v>1473.4</v>
      </c>
      <c r="F206" s="14">
        <v>1473.4</v>
      </c>
      <c r="G206" s="14">
        <v>44.201999999999998</v>
      </c>
      <c r="H206" s="43"/>
      <c r="J206" s="3"/>
    </row>
    <row r="207" spans="1:10" s="6" customFormat="1" ht="45" x14ac:dyDescent="0.25">
      <c r="A207" s="4">
        <v>4</v>
      </c>
      <c r="B207" s="13" t="s">
        <v>326</v>
      </c>
      <c r="C207" s="13" t="s">
        <v>336</v>
      </c>
      <c r="D207" s="14">
        <v>83218.600000000006</v>
      </c>
      <c r="E207" s="14">
        <v>1090</v>
      </c>
      <c r="F207" s="14">
        <v>1090</v>
      </c>
      <c r="G207" s="14">
        <v>32.700000000000003</v>
      </c>
      <c r="H207" s="43"/>
      <c r="J207" s="49"/>
    </row>
    <row r="208" spans="1:10" s="6" customFormat="1" ht="45" x14ac:dyDescent="0.25">
      <c r="A208" s="4">
        <v>5</v>
      </c>
      <c r="B208" s="13" t="s">
        <v>327</v>
      </c>
      <c r="C208" s="13" t="s">
        <v>333</v>
      </c>
      <c r="D208" s="14">
        <v>8462.2999999999993</v>
      </c>
      <c r="E208" s="14">
        <v>4141.3999999999996</v>
      </c>
      <c r="F208" s="14">
        <v>2308.8000000000002</v>
      </c>
      <c r="G208" s="14">
        <v>80.814999999999998</v>
      </c>
      <c r="H208" s="43"/>
      <c r="J208" s="3"/>
    </row>
    <row r="209" spans="1:10" s="6" customFormat="1" ht="45" x14ac:dyDescent="0.25">
      <c r="A209" s="4">
        <v>6</v>
      </c>
      <c r="B209" s="13" t="s">
        <v>328</v>
      </c>
      <c r="C209" s="13" t="s">
        <v>334</v>
      </c>
      <c r="D209" s="14">
        <v>83000</v>
      </c>
      <c r="E209" s="14">
        <v>28985</v>
      </c>
      <c r="F209" s="14">
        <v>10000</v>
      </c>
      <c r="G209" s="14">
        <v>150</v>
      </c>
      <c r="H209" s="43"/>
      <c r="J209" s="49"/>
    </row>
    <row r="210" spans="1:10" s="6" customFormat="1" ht="45" x14ac:dyDescent="0.25">
      <c r="A210" s="4">
        <v>7</v>
      </c>
      <c r="B210" s="13" t="s">
        <v>329</v>
      </c>
      <c r="C210" s="13" t="s">
        <v>335</v>
      </c>
      <c r="D210" s="14">
        <v>26000</v>
      </c>
      <c r="E210" s="14">
        <v>9745</v>
      </c>
      <c r="F210" s="14">
        <v>9745</v>
      </c>
      <c r="G210" s="14">
        <v>250</v>
      </c>
      <c r="H210" s="43"/>
      <c r="J210" s="3"/>
    </row>
    <row r="211" spans="1:10" s="54" customFormat="1" x14ac:dyDescent="0.25">
      <c r="A211" s="50" t="s">
        <v>321</v>
      </c>
      <c r="B211" s="81" t="s">
        <v>338</v>
      </c>
      <c r="C211" s="81"/>
      <c r="D211" s="56">
        <f>SUM(D212:D213)</f>
        <v>31255</v>
      </c>
      <c r="E211" s="56">
        <f>SUM(E212:E213)</f>
        <v>14428</v>
      </c>
      <c r="F211" s="56">
        <f>SUM(F212:F213)</f>
        <v>8644</v>
      </c>
      <c r="G211" s="56">
        <f>SUM(G212:G213)</f>
        <v>157</v>
      </c>
      <c r="H211" s="57"/>
      <c r="J211" s="49"/>
    </row>
    <row r="212" spans="1:10" s="6" customFormat="1" ht="45" x14ac:dyDescent="0.25">
      <c r="A212" s="4">
        <v>1</v>
      </c>
      <c r="B212" s="13" t="s">
        <v>339</v>
      </c>
      <c r="C212" s="13" t="s">
        <v>704</v>
      </c>
      <c r="D212" s="14">
        <v>6843</v>
      </c>
      <c r="E212" s="14">
        <v>2860</v>
      </c>
      <c r="F212" s="14">
        <v>2860</v>
      </c>
      <c r="G212" s="14">
        <v>42</v>
      </c>
      <c r="H212" s="43"/>
      <c r="J212" s="49"/>
    </row>
    <row r="213" spans="1:10" s="6" customFormat="1" ht="45" x14ac:dyDescent="0.25">
      <c r="A213" s="4">
        <v>2</v>
      </c>
      <c r="B213" s="13" t="s">
        <v>705</v>
      </c>
      <c r="C213" s="13" t="s">
        <v>706</v>
      </c>
      <c r="D213" s="14">
        <v>24412</v>
      </c>
      <c r="E213" s="14">
        <v>11568</v>
      </c>
      <c r="F213" s="14">
        <v>5784</v>
      </c>
      <c r="G213" s="14">
        <v>115</v>
      </c>
      <c r="H213" s="43"/>
      <c r="J213" s="3"/>
    </row>
    <row r="214" spans="1:10" s="54" customFormat="1" x14ac:dyDescent="0.25">
      <c r="A214" s="50" t="s">
        <v>337</v>
      </c>
      <c r="B214" s="81" t="s">
        <v>342</v>
      </c>
      <c r="C214" s="81"/>
      <c r="D214" s="56">
        <f>SUM(D215:D218)</f>
        <v>28617</v>
      </c>
      <c r="E214" s="56">
        <f>SUM(E215:E218)</f>
        <v>5149.79</v>
      </c>
      <c r="F214" s="56">
        <f>SUM(F215:F218)</f>
        <v>5149.79</v>
      </c>
      <c r="G214" s="56">
        <f>SUM(G215:G218)</f>
        <v>186</v>
      </c>
      <c r="H214" s="57"/>
      <c r="J214" s="49"/>
    </row>
    <row r="215" spans="1:10" s="6" customFormat="1" ht="45" x14ac:dyDescent="0.25">
      <c r="A215" s="4">
        <v>1</v>
      </c>
      <c r="B215" s="13" t="s">
        <v>343</v>
      </c>
      <c r="C215" s="13" t="s">
        <v>707</v>
      </c>
      <c r="D215" s="61">
        <v>8626</v>
      </c>
      <c r="E215" s="61">
        <v>2127</v>
      </c>
      <c r="F215" s="61">
        <v>2127</v>
      </c>
      <c r="G215" s="61">
        <v>90</v>
      </c>
      <c r="H215" s="43"/>
      <c r="J215" s="3"/>
    </row>
    <row r="216" spans="1:10" s="6" customFormat="1" ht="45" x14ac:dyDescent="0.25">
      <c r="A216" s="4">
        <v>2</v>
      </c>
      <c r="B216" s="13" t="s">
        <v>344</v>
      </c>
      <c r="C216" s="13" t="s">
        <v>708</v>
      </c>
      <c r="D216" s="61">
        <v>7787</v>
      </c>
      <c r="E216" s="61">
        <v>1598.02</v>
      </c>
      <c r="F216" s="61">
        <v>1598.02</v>
      </c>
      <c r="G216" s="61">
        <v>56</v>
      </c>
      <c r="H216" s="43"/>
      <c r="J216" s="75"/>
    </row>
    <row r="217" spans="1:10" s="6" customFormat="1" ht="45" x14ac:dyDescent="0.25">
      <c r="A217" s="4">
        <v>3</v>
      </c>
      <c r="B217" s="13" t="s">
        <v>345</v>
      </c>
      <c r="C217" s="13" t="s">
        <v>709</v>
      </c>
      <c r="D217" s="61">
        <v>9179</v>
      </c>
      <c r="E217" s="61">
        <v>720.03</v>
      </c>
      <c r="F217" s="61">
        <v>720.03</v>
      </c>
      <c r="G217" s="61">
        <v>27</v>
      </c>
      <c r="H217" s="43"/>
      <c r="J217" s="75"/>
    </row>
    <row r="218" spans="1:10" s="6" customFormat="1" ht="45" x14ac:dyDescent="0.25">
      <c r="A218" s="4">
        <v>4</v>
      </c>
      <c r="B218" s="13" t="s">
        <v>710</v>
      </c>
      <c r="C218" s="13" t="s">
        <v>711</v>
      </c>
      <c r="D218" s="61">
        <v>3025</v>
      </c>
      <c r="E218" s="61">
        <v>704.74</v>
      </c>
      <c r="F218" s="61">
        <v>704.74</v>
      </c>
      <c r="G218" s="61">
        <v>13</v>
      </c>
      <c r="H218" s="43"/>
      <c r="J218" s="3"/>
    </row>
    <row r="219" spans="1:10" s="54" customFormat="1" x14ac:dyDescent="0.25">
      <c r="A219" s="50" t="s">
        <v>340</v>
      </c>
      <c r="B219" s="81" t="s">
        <v>347</v>
      </c>
      <c r="C219" s="81"/>
      <c r="D219" s="56">
        <f>SUM(D220:D222)</f>
        <v>50521.1</v>
      </c>
      <c r="E219" s="56">
        <f t="shared" ref="E219:G219" si="20">SUM(E220:E222)</f>
        <v>21970</v>
      </c>
      <c r="F219" s="56">
        <f t="shared" si="20"/>
        <v>21970</v>
      </c>
      <c r="G219" s="56">
        <f t="shared" si="20"/>
        <v>1098.5</v>
      </c>
      <c r="H219" s="57"/>
      <c r="J219" s="49"/>
    </row>
    <row r="220" spans="1:10" s="6" customFormat="1" ht="45" x14ac:dyDescent="0.25">
      <c r="A220" s="4">
        <v>1</v>
      </c>
      <c r="B220" s="13" t="s">
        <v>348</v>
      </c>
      <c r="C220" s="13" t="s">
        <v>351</v>
      </c>
      <c r="D220" s="14">
        <v>23080.7</v>
      </c>
      <c r="E220" s="14">
        <v>6350</v>
      </c>
      <c r="F220" s="14">
        <v>6350</v>
      </c>
      <c r="G220" s="14">
        <v>317.5</v>
      </c>
      <c r="H220" s="43"/>
      <c r="J220" s="3"/>
    </row>
    <row r="221" spans="1:10" s="6" customFormat="1" ht="45" x14ac:dyDescent="0.25">
      <c r="A221" s="4">
        <v>2</v>
      </c>
      <c r="B221" s="13" t="s">
        <v>349</v>
      </c>
      <c r="C221" s="13" t="s">
        <v>352</v>
      </c>
      <c r="D221" s="14">
        <v>14799.4</v>
      </c>
      <c r="E221" s="14">
        <v>7370</v>
      </c>
      <c r="F221" s="14">
        <v>7370</v>
      </c>
      <c r="G221" s="14">
        <v>368.5</v>
      </c>
      <c r="H221" s="43"/>
      <c r="J221" s="49"/>
    </row>
    <row r="222" spans="1:10" s="6" customFormat="1" ht="45" x14ac:dyDescent="0.25">
      <c r="A222" s="4">
        <v>3</v>
      </c>
      <c r="B222" s="21" t="s">
        <v>350</v>
      </c>
      <c r="C222" s="13" t="s">
        <v>353</v>
      </c>
      <c r="D222" s="14">
        <v>12641</v>
      </c>
      <c r="E222" s="14">
        <v>8250</v>
      </c>
      <c r="F222" s="14">
        <v>8250</v>
      </c>
      <c r="G222" s="14">
        <v>412.5</v>
      </c>
      <c r="H222" s="43"/>
      <c r="J222" s="3"/>
    </row>
    <row r="223" spans="1:10" s="54" customFormat="1" x14ac:dyDescent="0.25">
      <c r="A223" s="50" t="s">
        <v>341</v>
      </c>
      <c r="B223" s="81" t="s">
        <v>487</v>
      </c>
      <c r="C223" s="81"/>
      <c r="D223" s="56">
        <f>SUM(D224:D229)</f>
        <v>77863</v>
      </c>
      <c r="E223" s="56">
        <f t="shared" ref="E223:G223" si="21">SUM(E224:E229)</f>
        <v>31671</v>
      </c>
      <c r="F223" s="56">
        <f t="shared" si="21"/>
        <v>31671</v>
      </c>
      <c r="G223" s="56">
        <f t="shared" si="21"/>
        <v>791</v>
      </c>
      <c r="H223" s="57"/>
      <c r="J223" s="49"/>
    </row>
    <row r="224" spans="1:10" s="6" customFormat="1" ht="45" x14ac:dyDescent="0.25">
      <c r="A224" s="4">
        <v>1</v>
      </c>
      <c r="B224" s="13" t="s">
        <v>355</v>
      </c>
      <c r="C224" s="13" t="s">
        <v>361</v>
      </c>
      <c r="D224" s="14">
        <v>11000</v>
      </c>
      <c r="E224" s="14">
        <v>4184</v>
      </c>
      <c r="F224" s="14">
        <v>4184</v>
      </c>
      <c r="G224" s="14">
        <v>120</v>
      </c>
      <c r="H224" s="43"/>
      <c r="J224" s="3"/>
    </row>
    <row r="225" spans="1:10" s="6" customFormat="1" ht="45" x14ac:dyDescent="0.25">
      <c r="A225" s="4">
        <v>2</v>
      </c>
      <c r="B225" s="13" t="s">
        <v>356</v>
      </c>
      <c r="C225" s="13" t="s">
        <v>362</v>
      </c>
      <c r="D225" s="14">
        <v>19500</v>
      </c>
      <c r="E225" s="14">
        <v>9150</v>
      </c>
      <c r="F225" s="14">
        <v>9150</v>
      </c>
      <c r="G225" s="14">
        <v>258</v>
      </c>
      <c r="H225" s="43"/>
      <c r="J225" s="49"/>
    </row>
    <row r="226" spans="1:10" s="6" customFormat="1" ht="45" x14ac:dyDescent="0.25">
      <c r="A226" s="4">
        <v>3</v>
      </c>
      <c r="B226" s="13" t="s">
        <v>357</v>
      </c>
      <c r="C226" s="13" t="s">
        <v>363</v>
      </c>
      <c r="D226" s="14">
        <v>14363</v>
      </c>
      <c r="E226" s="14">
        <v>4928</v>
      </c>
      <c r="F226" s="14">
        <v>4928</v>
      </c>
      <c r="G226" s="14">
        <v>98</v>
      </c>
      <c r="H226" s="43"/>
      <c r="J226" s="3"/>
    </row>
    <row r="227" spans="1:10" s="6" customFormat="1" ht="45" x14ac:dyDescent="0.25">
      <c r="A227" s="4">
        <v>4</v>
      </c>
      <c r="B227" s="13" t="s">
        <v>358</v>
      </c>
      <c r="C227" s="13" t="s">
        <v>58</v>
      </c>
      <c r="D227" s="14">
        <v>9000</v>
      </c>
      <c r="E227" s="14">
        <v>3600</v>
      </c>
      <c r="F227" s="14">
        <v>3600</v>
      </c>
      <c r="G227" s="14">
        <v>72</v>
      </c>
      <c r="H227" s="43"/>
      <c r="J227" s="49"/>
    </row>
    <row r="228" spans="1:10" s="6" customFormat="1" ht="45" x14ac:dyDescent="0.25">
      <c r="A228" s="4">
        <v>5</v>
      </c>
      <c r="B228" s="13" t="s">
        <v>359</v>
      </c>
      <c r="C228" s="13" t="s">
        <v>58</v>
      </c>
      <c r="D228" s="14">
        <v>12000</v>
      </c>
      <c r="E228" s="14">
        <v>4800</v>
      </c>
      <c r="F228" s="14">
        <v>4800</v>
      </c>
      <c r="G228" s="14">
        <v>96</v>
      </c>
      <c r="H228" s="43"/>
      <c r="J228" s="3"/>
    </row>
    <row r="229" spans="1:10" s="6" customFormat="1" ht="30" x14ac:dyDescent="0.25">
      <c r="A229" s="4">
        <v>6</v>
      </c>
      <c r="B229" s="13" t="s">
        <v>360</v>
      </c>
      <c r="C229" s="13"/>
      <c r="D229" s="14">
        <v>12000</v>
      </c>
      <c r="E229" s="14">
        <v>5009</v>
      </c>
      <c r="F229" s="14">
        <v>5009</v>
      </c>
      <c r="G229" s="14">
        <v>147</v>
      </c>
      <c r="H229" s="43"/>
      <c r="J229" s="49"/>
    </row>
    <row r="230" spans="1:10" s="54" customFormat="1" x14ac:dyDescent="0.25">
      <c r="A230" s="50" t="s">
        <v>346</v>
      </c>
      <c r="B230" s="81" t="s">
        <v>365</v>
      </c>
      <c r="C230" s="81"/>
      <c r="D230" s="56">
        <f>SUM(D231:D233)</f>
        <v>31861.200000000004</v>
      </c>
      <c r="E230" s="56">
        <f t="shared" ref="E230:G230" si="22">SUM(E231:E233)</f>
        <v>12760.2</v>
      </c>
      <c r="F230" s="56">
        <f t="shared" si="22"/>
        <v>12760.2</v>
      </c>
      <c r="G230" s="56">
        <f t="shared" si="22"/>
        <v>267</v>
      </c>
      <c r="H230" s="57"/>
      <c r="J230" s="70"/>
    </row>
    <row r="231" spans="1:10" s="6" customFormat="1" ht="45" x14ac:dyDescent="0.25">
      <c r="A231" s="4">
        <v>1</v>
      </c>
      <c r="B231" s="13" t="s">
        <v>366</v>
      </c>
      <c r="C231" s="13" t="s">
        <v>721</v>
      </c>
      <c r="D231" s="61">
        <v>14047.1</v>
      </c>
      <c r="E231" s="61">
        <v>6216.2</v>
      </c>
      <c r="F231" s="61">
        <v>6216.2</v>
      </c>
      <c r="G231" s="61">
        <v>124.3</v>
      </c>
      <c r="H231" s="43"/>
      <c r="J231" s="75"/>
    </row>
    <row r="232" spans="1:10" s="6" customFormat="1" ht="45" x14ac:dyDescent="0.25">
      <c r="A232" s="4">
        <v>2</v>
      </c>
      <c r="B232" s="13" t="s">
        <v>367</v>
      </c>
      <c r="C232" s="13" t="s">
        <v>720</v>
      </c>
      <c r="D232" s="61">
        <v>13088.7</v>
      </c>
      <c r="E232" s="61">
        <v>4452</v>
      </c>
      <c r="F232" s="61">
        <v>4452</v>
      </c>
      <c r="G232" s="61">
        <v>111.3</v>
      </c>
      <c r="H232" s="43"/>
      <c r="J232" s="3"/>
    </row>
    <row r="233" spans="1:10" s="6" customFormat="1" ht="45" x14ac:dyDescent="0.25">
      <c r="A233" s="4">
        <v>3</v>
      </c>
      <c r="B233" s="13" t="s">
        <v>368</v>
      </c>
      <c r="C233" s="13" t="s">
        <v>369</v>
      </c>
      <c r="D233" s="61">
        <v>4725.3999999999996</v>
      </c>
      <c r="E233" s="61">
        <v>2092</v>
      </c>
      <c r="F233" s="61">
        <v>2092</v>
      </c>
      <c r="G233" s="61">
        <v>31.4</v>
      </c>
      <c r="H233" s="43"/>
      <c r="J233" s="75"/>
    </row>
    <row r="234" spans="1:10" s="54" customFormat="1" x14ac:dyDescent="0.25">
      <c r="A234" s="50" t="s">
        <v>354</v>
      </c>
      <c r="B234" s="81" t="s">
        <v>371</v>
      </c>
      <c r="C234" s="81"/>
      <c r="D234" s="56">
        <v>2294.4</v>
      </c>
      <c r="E234" s="56">
        <v>2294.4</v>
      </c>
      <c r="F234" s="56">
        <v>2294.4</v>
      </c>
      <c r="G234" s="56">
        <v>68.83</v>
      </c>
      <c r="H234" s="57"/>
      <c r="J234" s="3"/>
    </row>
    <row r="235" spans="1:10" s="6" customFormat="1" ht="45" x14ac:dyDescent="0.25">
      <c r="A235" s="4">
        <v>1</v>
      </c>
      <c r="B235" s="13" t="s">
        <v>372</v>
      </c>
      <c r="C235" s="13"/>
      <c r="D235" s="14">
        <v>2294.4</v>
      </c>
      <c r="E235" s="14">
        <v>2294.4</v>
      </c>
      <c r="F235" s="14">
        <v>2294.4</v>
      </c>
      <c r="G235" s="14">
        <v>68.83</v>
      </c>
      <c r="H235" s="43"/>
      <c r="J235" s="49"/>
    </row>
    <row r="236" spans="1:10" s="54" customFormat="1" x14ac:dyDescent="0.25">
      <c r="A236" s="50" t="s">
        <v>364</v>
      </c>
      <c r="B236" s="81" t="s">
        <v>374</v>
      </c>
      <c r="C236" s="81"/>
      <c r="D236" s="56">
        <f>SUM(D237:D238)</f>
        <v>61028</v>
      </c>
      <c r="E236" s="56">
        <f t="shared" ref="E236:G236" si="23">SUM(E237:E238)</f>
        <v>17482.8</v>
      </c>
      <c r="F236" s="56">
        <f t="shared" si="23"/>
        <v>17482.8</v>
      </c>
      <c r="G236" s="56">
        <f t="shared" si="23"/>
        <v>66.399999999999991</v>
      </c>
      <c r="H236" s="57"/>
      <c r="J236" s="3"/>
    </row>
    <row r="237" spans="1:10" s="6" customFormat="1" ht="45" x14ac:dyDescent="0.25">
      <c r="A237" s="4">
        <v>1</v>
      </c>
      <c r="B237" s="13" t="s">
        <v>375</v>
      </c>
      <c r="C237" s="13" t="s">
        <v>376</v>
      </c>
      <c r="D237" s="14">
        <v>16850</v>
      </c>
      <c r="E237" s="14">
        <v>7896</v>
      </c>
      <c r="F237" s="14">
        <v>7896</v>
      </c>
      <c r="G237" s="14">
        <v>52.3</v>
      </c>
      <c r="H237" s="43"/>
      <c r="J237" s="49"/>
    </row>
    <row r="238" spans="1:10" s="6" customFormat="1" ht="45" x14ac:dyDescent="0.25">
      <c r="A238" s="4">
        <v>2</v>
      </c>
      <c r="B238" s="13" t="s">
        <v>377</v>
      </c>
      <c r="C238" s="13" t="s">
        <v>378</v>
      </c>
      <c r="D238" s="14">
        <v>44178</v>
      </c>
      <c r="E238" s="14">
        <v>9586.7999999999993</v>
      </c>
      <c r="F238" s="14">
        <v>9586.7999999999993</v>
      </c>
      <c r="G238" s="14">
        <v>14.1</v>
      </c>
      <c r="H238" s="43"/>
      <c r="J238" s="3"/>
    </row>
    <row r="239" spans="1:10" s="54" customFormat="1" x14ac:dyDescent="0.25">
      <c r="A239" s="50" t="s">
        <v>370</v>
      </c>
      <c r="B239" s="81" t="s">
        <v>380</v>
      </c>
      <c r="C239" s="81"/>
      <c r="D239" s="56">
        <f>SUM(D240:D241)</f>
        <v>28238.5</v>
      </c>
      <c r="E239" s="56">
        <f t="shared" ref="E239:G239" si="24">SUM(E240:E241)</f>
        <v>7272.6</v>
      </c>
      <c r="F239" s="56">
        <f t="shared" si="24"/>
        <v>7272.6</v>
      </c>
      <c r="G239" s="56">
        <f t="shared" si="24"/>
        <v>71.509999999999991</v>
      </c>
      <c r="H239" s="57"/>
      <c r="J239" s="49"/>
    </row>
    <row r="240" spans="1:10" s="6" customFormat="1" ht="30" x14ac:dyDescent="0.25">
      <c r="A240" s="4">
        <v>1</v>
      </c>
      <c r="B240" s="13" t="s">
        <v>381</v>
      </c>
      <c r="C240" s="13" t="s">
        <v>383</v>
      </c>
      <c r="D240" s="61">
        <v>15068.9</v>
      </c>
      <c r="E240" s="61">
        <v>735.6</v>
      </c>
      <c r="F240" s="61">
        <v>735.6</v>
      </c>
      <c r="G240" s="61">
        <v>25.75</v>
      </c>
      <c r="H240" s="43"/>
      <c r="J240" s="3"/>
    </row>
    <row r="241" spans="1:10" s="6" customFormat="1" ht="30" x14ac:dyDescent="0.25">
      <c r="A241" s="4">
        <v>2</v>
      </c>
      <c r="B241" s="13" t="s">
        <v>382</v>
      </c>
      <c r="C241" s="13" t="s">
        <v>384</v>
      </c>
      <c r="D241" s="14">
        <v>13169.6</v>
      </c>
      <c r="E241" s="14">
        <v>6537</v>
      </c>
      <c r="F241" s="14">
        <v>6537</v>
      </c>
      <c r="G241" s="14">
        <v>45.76</v>
      </c>
      <c r="H241" s="43"/>
      <c r="J241" s="49"/>
    </row>
    <row r="242" spans="1:10" s="54" customFormat="1" x14ac:dyDescent="0.25">
      <c r="A242" s="50" t="s">
        <v>373</v>
      </c>
      <c r="B242" s="81" t="s">
        <v>386</v>
      </c>
      <c r="C242" s="81"/>
      <c r="D242" s="56">
        <v>51686.2</v>
      </c>
      <c r="E242" s="56">
        <v>16296</v>
      </c>
      <c r="F242" s="56">
        <v>546.70000000000005</v>
      </c>
      <c r="G242" s="56">
        <v>16.401</v>
      </c>
      <c r="H242" s="57"/>
      <c r="J242" s="3"/>
    </row>
    <row r="243" spans="1:10" s="6" customFormat="1" ht="45" x14ac:dyDescent="0.25">
      <c r="A243" s="4">
        <v>1</v>
      </c>
      <c r="B243" s="13" t="s">
        <v>387</v>
      </c>
      <c r="C243" s="13" t="s">
        <v>388</v>
      </c>
      <c r="D243" s="23">
        <v>51686.2</v>
      </c>
      <c r="E243" s="23">
        <v>16296</v>
      </c>
      <c r="F243" s="23">
        <f>546.7</f>
        <v>546.70000000000005</v>
      </c>
      <c r="G243" s="23">
        <v>16.401</v>
      </c>
      <c r="H243" s="43"/>
      <c r="J243" s="49"/>
    </row>
    <row r="244" spans="1:10" s="54" customFormat="1" x14ac:dyDescent="0.25">
      <c r="A244" s="50" t="s">
        <v>379</v>
      </c>
      <c r="B244" s="81" t="s">
        <v>390</v>
      </c>
      <c r="C244" s="81"/>
      <c r="D244" s="56">
        <v>39285</v>
      </c>
      <c r="E244" s="56">
        <v>39285</v>
      </c>
      <c r="F244" s="56">
        <v>39285</v>
      </c>
      <c r="G244" s="56">
        <v>510</v>
      </c>
      <c r="H244" s="57"/>
      <c r="J244" s="3"/>
    </row>
    <row r="245" spans="1:10" s="6" customFormat="1" ht="45" x14ac:dyDescent="0.25">
      <c r="A245" s="4">
        <v>1</v>
      </c>
      <c r="B245" s="20" t="s">
        <v>391</v>
      </c>
      <c r="C245" s="13" t="s">
        <v>392</v>
      </c>
      <c r="D245" s="24">
        <v>39285</v>
      </c>
      <c r="E245" s="24">
        <v>39285</v>
      </c>
      <c r="F245" s="24">
        <v>39285</v>
      </c>
      <c r="G245" s="25">
        <v>510</v>
      </c>
      <c r="H245" s="43"/>
      <c r="J245" s="49"/>
    </row>
    <row r="246" spans="1:10" s="54" customFormat="1" x14ac:dyDescent="0.25">
      <c r="A246" s="50" t="s">
        <v>385</v>
      </c>
      <c r="B246" s="81" t="s">
        <v>394</v>
      </c>
      <c r="C246" s="81"/>
      <c r="D246" s="56">
        <f>SUM(D247:D249)</f>
        <v>25772</v>
      </c>
      <c r="E246" s="56">
        <f t="shared" ref="E246:G246" si="25">SUM(E247:E249)</f>
        <v>13740</v>
      </c>
      <c r="F246" s="56">
        <f t="shared" si="25"/>
        <v>13740</v>
      </c>
      <c r="G246" s="56">
        <f t="shared" si="25"/>
        <v>886</v>
      </c>
      <c r="H246" s="57"/>
      <c r="J246" s="70"/>
    </row>
    <row r="247" spans="1:10" s="6" customFormat="1" ht="45" x14ac:dyDescent="0.25">
      <c r="A247" s="4">
        <v>1</v>
      </c>
      <c r="B247" s="13" t="s">
        <v>724</v>
      </c>
      <c r="C247" s="13"/>
      <c r="D247" s="61">
        <v>4350</v>
      </c>
      <c r="E247" s="61">
        <v>3041</v>
      </c>
      <c r="F247" s="61">
        <v>3041</v>
      </c>
      <c r="G247" s="61">
        <v>236</v>
      </c>
      <c r="H247" s="43"/>
      <c r="J247" s="75"/>
    </row>
    <row r="248" spans="1:10" s="6" customFormat="1" ht="30" x14ac:dyDescent="0.25">
      <c r="A248" s="4">
        <v>2</v>
      </c>
      <c r="B248" s="13" t="s">
        <v>722</v>
      </c>
      <c r="C248" s="13" t="s">
        <v>395</v>
      </c>
      <c r="D248" s="61">
        <v>9032</v>
      </c>
      <c r="E248" s="61">
        <v>4384</v>
      </c>
      <c r="F248" s="61">
        <v>4384</v>
      </c>
      <c r="G248" s="61">
        <v>300</v>
      </c>
      <c r="H248" s="43"/>
      <c r="J248" s="3"/>
    </row>
    <row r="249" spans="1:10" s="6" customFormat="1" ht="30" x14ac:dyDescent="0.25">
      <c r="A249" s="4">
        <v>3</v>
      </c>
      <c r="B249" s="13" t="s">
        <v>723</v>
      </c>
      <c r="C249" s="13" t="s">
        <v>396</v>
      </c>
      <c r="D249" s="61">
        <v>12390</v>
      </c>
      <c r="E249" s="61">
        <v>6315</v>
      </c>
      <c r="F249" s="61">
        <v>6315</v>
      </c>
      <c r="G249" s="61">
        <v>350</v>
      </c>
      <c r="H249" s="43"/>
      <c r="J249" s="75"/>
    </row>
    <row r="250" spans="1:10" s="54" customFormat="1" x14ac:dyDescent="0.25">
      <c r="A250" s="50" t="s">
        <v>389</v>
      </c>
      <c r="B250" s="81" t="s">
        <v>398</v>
      </c>
      <c r="C250" s="81"/>
      <c r="D250" s="56">
        <f>SUM(D251:D255)</f>
        <v>116751.1</v>
      </c>
      <c r="E250" s="56">
        <f>SUM(E251:E255)</f>
        <v>44751</v>
      </c>
      <c r="F250" s="56">
        <f>SUM(F251:F255)</f>
        <v>21726</v>
      </c>
      <c r="G250" s="56">
        <f>SUM(G251:G255)</f>
        <v>305.64999999999998</v>
      </c>
      <c r="H250" s="57"/>
      <c r="J250" s="70"/>
    </row>
    <row r="251" spans="1:10" s="3" customFormat="1" ht="45" x14ac:dyDescent="0.25">
      <c r="A251" s="4">
        <v>1</v>
      </c>
      <c r="B251" s="13" t="s">
        <v>712</v>
      </c>
      <c r="C251" s="13" t="s">
        <v>713</v>
      </c>
      <c r="D251" s="61">
        <v>7800</v>
      </c>
      <c r="E251" s="61">
        <v>2885</v>
      </c>
      <c r="F251" s="61">
        <v>2885</v>
      </c>
      <c r="G251" s="61">
        <v>28.85</v>
      </c>
      <c r="H251" s="43"/>
    </row>
    <row r="252" spans="1:10" s="3" customFormat="1" ht="45" x14ac:dyDescent="0.25">
      <c r="A252" s="4">
        <v>2</v>
      </c>
      <c r="B252" s="13" t="s">
        <v>714</v>
      </c>
      <c r="C252" s="13" t="s">
        <v>715</v>
      </c>
      <c r="D252" s="61">
        <v>37963</v>
      </c>
      <c r="E252" s="61">
        <v>14107.3</v>
      </c>
      <c r="F252" s="61">
        <v>5000</v>
      </c>
      <c r="G252" s="61">
        <v>50</v>
      </c>
      <c r="H252" s="43"/>
    </row>
    <row r="253" spans="1:10" s="3" customFormat="1" ht="60" x14ac:dyDescent="0.25">
      <c r="A253" s="4">
        <v>3</v>
      </c>
      <c r="B253" s="13" t="s">
        <v>716</v>
      </c>
      <c r="C253" s="13" t="s">
        <v>717</v>
      </c>
      <c r="D253" s="61">
        <v>39300</v>
      </c>
      <c r="E253" s="61">
        <v>13600</v>
      </c>
      <c r="F253" s="61">
        <v>5000</v>
      </c>
      <c r="G253" s="61">
        <v>100</v>
      </c>
      <c r="H253" s="43"/>
    </row>
    <row r="254" spans="1:10" s="6" customFormat="1" ht="60" x14ac:dyDescent="0.25">
      <c r="A254" s="4">
        <v>4</v>
      </c>
      <c r="B254" s="13" t="s">
        <v>718</v>
      </c>
      <c r="C254" s="13" t="s">
        <v>719</v>
      </c>
      <c r="D254" s="14">
        <v>31688.1</v>
      </c>
      <c r="E254" s="14">
        <v>10317.700000000001</v>
      </c>
      <c r="F254" s="14">
        <v>5000</v>
      </c>
      <c r="G254" s="14">
        <v>50</v>
      </c>
      <c r="H254" s="43"/>
      <c r="J254" s="49"/>
    </row>
    <row r="255" spans="1:10" s="6" customFormat="1" ht="75" x14ac:dyDescent="0.25">
      <c r="A255" s="4">
        <v>5</v>
      </c>
      <c r="B255" s="13" t="s">
        <v>399</v>
      </c>
      <c r="C255" s="13" t="s">
        <v>728</v>
      </c>
      <c r="D255" s="14"/>
      <c r="E255" s="14">
        <v>3841</v>
      </c>
      <c r="F255" s="14">
        <v>3841</v>
      </c>
      <c r="G255" s="14">
        <v>76.8</v>
      </c>
      <c r="H255" s="43"/>
      <c r="J255" s="49"/>
    </row>
    <row r="256" spans="1:10" s="54" customFormat="1" x14ac:dyDescent="0.25">
      <c r="A256" s="50" t="s">
        <v>393</v>
      </c>
      <c r="B256" s="81" t="s">
        <v>401</v>
      </c>
      <c r="C256" s="81"/>
      <c r="D256" s="56">
        <f>SUM(D257:D259)</f>
        <v>72137.399999999994</v>
      </c>
      <c r="E256" s="56">
        <f t="shared" ref="E256:G256" si="26">SUM(E257:E259)</f>
        <v>37191.599999999999</v>
      </c>
      <c r="F256" s="56">
        <f t="shared" si="26"/>
        <v>37191.599999999999</v>
      </c>
      <c r="G256" s="56">
        <f t="shared" si="26"/>
        <v>185.95000000000002</v>
      </c>
      <c r="H256" s="57"/>
      <c r="J256" s="70"/>
    </row>
    <row r="257" spans="1:10" s="6" customFormat="1" ht="45" x14ac:dyDescent="0.25">
      <c r="A257" s="4">
        <v>1</v>
      </c>
      <c r="B257" s="13" t="s">
        <v>402</v>
      </c>
      <c r="C257" s="13" t="s">
        <v>404</v>
      </c>
      <c r="D257" s="14">
        <v>4976.3999999999996</v>
      </c>
      <c r="E257" s="14">
        <v>4076.9</v>
      </c>
      <c r="F257" s="14">
        <v>4076.9</v>
      </c>
      <c r="G257" s="14">
        <v>20.38</v>
      </c>
      <c r="H257" s="43"/>
      <c r="J257" s="49"/>
    </row>
    <row r="258" spans="1:10" s="6" customFormat="1" ht="45" x14ac:dyDescent="0.25">
      <c r="A258" s="4">
        <v>2</v>
      </c>
      <c r="B258" s="13" t="s">
        <v>403</v>
      </c>
      <c r="C258" s="13" t="s">
        <v>405</v>
      </c>
      <c r="D258" s="14">
        <v>4963</v>
      </c>
      <c r="E258" s="14">
        <v>3298.7</v>
      </c>
      <c r="F258" s="14">
        <v>3298.7</v>
      </c>
      <c r="G258" s="14">
        <v>16.489999999999998</v>
      </c>
      <c r="H258" s="43"/>
      <c r="J258" s="3"/>
    </row>
    <row r="259" spans="1:10" s="6" customFormat="1" ht="60" x14ac:dyDescent="0.25">
      <c r="A259" s="4">
        <v>3</v>
      </c>
      <c r="B259" s="13" t="s">
        <v>725</v>
      </c>
      <c r="C259" s="13" t="s">
        <v>726</v>
      </c>
      <c r="D259" s="14">
        <v>62198</v>
      </c>
      <c r="E259" s="14">
        <v>29816</v>
      </c>
      <c r="F259" s="14">
        <v>29816</v>
      </c>
      <c r="G259" s="14">
        <v>149.08000000000001</v>
      </c>
      <c r="H259" s="43"/>
      <c r="J259" s="3"/>
    </row>
    <row r="260" spans="1:10" s="54" customFormat="1" x14ac:dyDescent="0.25">
      <c r="A260" s="50" t="s">
        <v>397</v>
      </c>
      <c r="B260" s="81" t="s">
        <v>407</v>
      </c>
      <c r="C260" s="81"/>
      <c r="D260" s="56">
        <f>SUM(D261:D264)</f>
        <v>72993.240000000005</v>
      </c>
      <c r="E260" s="56">
        <f t="shared" ref="E260:G260" si="27">SUM(E261:E264)</f>
        <v>28993.1</v>
      </c>
      <c r="F260" s="56">
        <f t="shared" si="27"/>
        <v>20729.8</v>
      </c>
      <c r="G260" s="56">
        <f t="shared" si="27"/>
        <v>528.4</v>
      </c>
      <c r="H260" s="57"/>
      <c r="J260" s="49"/>
    </row>
    <row r="261" spans="1:10" s="6" customFormat="1" ht="45" x14ac:dyDescent="0.25">
      <c r="A261" s="4">
        <v>1</v>
      </c>
      <c r="B261" s="13" t="s">
        <v>408</v>
      </c>
      <c r="C261" s="13" t="s">
        <v>727</v>
      </c>
      <c r="D261" s="61">
        <v>20007</v>
      </c>
      <c r="E261" s="61">
        <v>9163.2999999999993</v>
      </c>
      <c r="F261" s="61">
        <v>900</v>
      </c>
      <c r="G261" s="61">
        <v>23</v>
      </c>
      <c r="H261" s="43"/>
      <c r="J261" s="3"/>
    </row>
    <row r="262" spans="1:10" s="6" customFormat="1" ht="45" x14ac:dyDescent="0.25">
      <c r="A262" s="4">
        <v>2</v>
      </c>
      <c r="B262" s="13" t="s">
        <v>409</v>
      </c>
      <c r="C262" s="13" t="s">
        <v>412</v>
      </c>
      <c r="D262" s="61">
        <v>29900</v>
      </c>
      <c r="E262" s="61">
        <v>8695</v>
      </c>
      <c r="F262" s="61">
        <v>8695</v>
      </c>
      <c r="G262" s="61">
        <v>221.7</v>
      </c>
      <c r="H262" s="43"/>
      <c r="J262" s="75"/>
    </row>
    <row r="263" spans="1:10" s="6" customFormat="1" ht="45" x14ac:dyDescent="0.25">
      <c r="A263" s="4">
        <v>3</v>
      </c>
      <c r="B263" s="13" t="s">
        <v>410</v>
      </c>
      <c r="C263" s="13" t="s">
        <v>413</v>
      </c>
      <c r="D263" s="61">
        <v>19800</v>
      </c>
      <c r="E263" s="61">
        <v>9200</v>
      </c>
      <c r="F263" s="61">
        <v>9200</v>
      </c>
      <c r="G263" s="61">
        <v>234.6</v>
      </c>
      <c r="H263" s="43"/>
      <c r="J263" s="3"/>
    </row>
    <row r="264" spans="1:10" s="6" customFormat="1" ht="45" x14ac:dyDescent="0.25">
      <c r="A264" s="4">
        <v>4</v>
      </c>
      <c r="B264" s="13" t="s">
        <v>411</v>
      </c>
      <c r="C264" s="13" t="s">
        <v>414</v>
      </c>
      <c r="D264" s="61">
        <v>3286.24</v>
      </c>
      <c r="E264" s="61">
        <v>1934.8</v>
      </c>
      <c r="F264" s="61">
        <v>1934.8</v>
      </c>
      <c r="G264" s="61">
        <v>49.1</v>
      </c>
      <c r="H264" s="43"/>
      <c r="J264" s="75"/>
    </row>
    <row r="265" spans="1:10" s="54" customFormat="1" x14ac:dyDescent="0.25">
      <c r="A265" s="50" t="s">
        <v>400</v>
      </c>
      <c r="B265" s="81" t="s">
        <v>416</v>
      </c>
      <c r="C265" s="81"/>
      <c r="D265" s="56">
        <f>SUM(D266:D267)</f>
        <v>6495</v>
      </c>
      <c r="E265" s="56">
        <f>SUM(E266:E267)</f>
        <v>2921.2</v>
      </c>
      <c r="F265" s="56">
        <f>SUM(F266:F267)</f>
        <v>1337.4</v>
      </c>
      <c r="G265" s="56">
        <f>SUM(G266:G267)</f>
        <v>128.6</v>
      </c>
      <c r="H265" s="57"/>
      <c r="J265" s="70"/>
    </row>
    <row r="266" spans="1:10" s="6" customFormat="1" ht="45" x14ac:dyDescent="0.25">
      <c r="A266" s="4">
        <v>1</v>
      </c>
      <c r="B266" s="13" t="s">
        <v>418</v>
      </c>
      <c r="C266" s="13" t="s">
        <v>417</v>
      </c>
      <c r="D266" s="61">
        <v>4075</v>
      </c>
      <c r="E266" s="61">
        <v>1721.2</v>
      </c>
      <c r="F266" s="61">
        <v>137.4</v>
      </c>
      <c r="G266" s="61">
        <v>20.6</v>
      </c>
      <c r="H266" s="43"/>
      <c r="J266" s="3"/>
    </row>
    <row r="267" spans="1:10" s="6" customFormat="1" ht="45" x14ac:dyDescent="0.25">
      <c r="A267" s="4">
        <v>2</v>
      </c>
      <c r="B267" s="13" t="s">
        <v>608</v>
      </c>
      <c r="C267" s="13"/>
      <c r="D267" s="14">
        <v>2420</v>
      </c>
      <c r="E267" s="14">
        <v>1200</v>
      </c>
      <c r="F267" s="14">
        <v>1200</v>
      </c>
      <c r="G267" s="14">
        <v>108</v>
      </c>
      <c r="H267" s="43"/>
      <c r="J267" s="3"/>
    </row>
    <row r="268" spans="1:10" s="54" customFormat="1" x14ac:dyDescent="0.25">
      <c r="A268" s="50" t="s">
        <v>406</v>
      </c>
      <c r="B268" s="81" t="s">
        <v>420</v>
      </c>
      <c r="C268" s="81"/>
      <c r="D268" s="56">
        <f>SUM(D269:D270)</f>
        <v>12500.5</v>
      </c>
      <c r="E268" s="56">
        <f>SUM(E269:E270)</f>
        <v>12500.5</v>
      </c>
      <c r="F268" s="56">
        <f>SUM(F269:F270)</f>
        <v>12500.5</v>
      </c>
      <c r="G268" s="56">
        <f>SUM(G269:G270)</f>
        <v>1140</v>
      </c>
      <c r="H268" s="57"/>
      <c r="J268" s="49"/>
    </row>
    <row r="269" spans="1:10" s="6" customFormat="1" ht="45" x14ac:dyDescent="0.25">
      <c r="A269" s="4">
        <v>1</v>
      </c>
      <c r="B269" s="13" t="s">
        <v>609</v>
      </c>
      <c r="C269" s="13" t="s">
        <v>611</v>
      </c>
      <c r="D269" s="14">
        <v>10493.2</v>
      </c>
      <c r="E269" s="14">
        <v>10493.2</v>
      </c>
      <c r="F269" s="14">
        <v>10493.2</v>
      </c>
      <c r="G269" s="14">
        <v>1050</v>
      </c>
      <c r="H269" s="43"/>
      <c r="J269" s="3"/>
    </row>
    <row r="270" spans="1:10" s="6" customFormat="1" ht="60" x14ac:dyDescent="0.25">
      <c r="A270" s="4">
        <v>2</v>
      </c>
      <c r="B270" s="13" t="s">
        <v>610</v>
      </c>
      <c r="C270" s="13" t="s">
        <v>612</v>
      </c>
      <c r="D270" s="14">
        <v>2007.3</v>
      </c>
      <c r="E270" s="14">
        <v>2007.3</v>
      </c>
      <c r="F270" s="14">
        <v>2007.3</v>
      </c>
      <c r="G270" s="14">
        <v>90</v>
      </c>
      <c r="H270" s="43"/>
      <c r="J270" s="49"/>
    </row>
    <row r="271" spans="1:10" s="54" customFormat="1" x14ac:dyDescent="0.25">
      <c r="A271" s="50" t="s">
        <v>415</v>
      </c>
      <c r="B271" s="81" t="s">
        <v>422</v>
      </c>
      <c r="C271" s="81"/>
      <c r="D271" s="56">
        <v>46143.199999999997</v>
      </c>
      <c r="E271" s="56">
        <v>21441.78</v>
      </c>
      <c r="F271" s="56">
        <v>937.5</v>
      </c>
      <c r="G271" s="56">
        <v>50</v>
      </c>
      <c r="H271" s="57"/>
      <c r="J271" s="49"/>
    </row>
    <row r="272" spans="1:10" s="6" customFormat="1" ht="30" x14ac:dyDescent="0.25">
      <c r="A272" s="4">
        <v>1</v>
      </c>
      <c r="B272" s="13" t="s">
        <v>423</v>
      </c>
      <c r="C272" s="13" t="s">
        <v>429</v>
      </c>
      <c r="D272" s="61">
        <v>46143.199999999997</v>
      </c>
      <c r="E272" s="61">
        <v>21441.78</v>
      </c>
      <c r="F272" s="61">
        <v>937.5</v>
      </c>
      <c r="G272" s="61">
        <v>50</v>
      </c>
      <c r="H272" s="43"/>
      <c r="J272" s="3"/>
    </row>
    <row r="273" spans="1:10" s="54" customFormat="1" x14ac:dyDescent="0.25">
      <c r="A273" s="50" t="s">
        <v>419</v>
      </c>
      <c r="B273" s="81" t="s">
        <v>425</v>
      </c>
      <c r="C273" s="81"/>
      <c r="D273" s="56">
        <f>SUM(D274:D276)</f>
        <v>135266.1</v>
      </c>
      <c r="E273" s="56">
        <f>SUM(E274:E276)</f>
        <v>16606.5</v>
      </c>
      <c r="F273" s="56">
        <f>SUM(F274:F276)</f>
        <v>16606.5</v>
      </c>
      <c r="G273" s="56">
        <f>SUM(G274:G276)</f>
        <v>354.18599999999998</v>
      </c>
      <c r="H273" s="57"/>
      <c r="J273" s="49"/>
    </row>
    <row r="274" spans="1:10" s="6" customFormat="1" ht="45" x14ac:dyDescent="0.25">
      <c r="A274" s="4">
        <v>1</v>
      </c>
      <c r="B274" s="13" t="s">
        <v>428</v>
      </c>
      <c r="C274" s="13" t="s">
        <v>430</v>
      </c>
      <c r="D274" s="14">
        <v>43600</v>
      </c>
      <c r="E274" s="14">
        <v>689.2</v>
      </c>
      <c r="F274" s="14">
        <v>689.2</v>
      </c>
      <c r="G274" s="14">
        <v>25</v>
      </c>
      <c r="H274" s="43"/>
      <c r="J274" s="3"/>
    </row>
    <row r="275" spans="1:10" s="6" customFormat="1" ht="45" x14ac:dyDescent="0.25">
      <c r="A275" s="4">
        <v>2</v>
      </c>
      <c r="B275" s="13" t="s">
        <v>427</v>
      </c>
      <c r="C275" s="13" t="s">
        <v>602</v>
      </c>
      <c r="D275" s="14">
        <v>43639.1</v>
      </c>
      <c r="E275" s="14">
        <v>353.3</v>
      </c>
      <c r="F275" s="14">
        <v>353.3</v>
      </c>
      <c r="G275" s="14">
        <v>20</v>
      </c>
      <c r="H275" s="43"/>
      <c r="J275" s="49"/>
    </row>
    <row r="276" spans="1:10" s="6" customFormat="1" ht="45" x14ac:dyDescent="0.25">
      <c r="A276" s="4">
        <v>3</v>
      </c>
      <c r="B276" s="13" t="s">
        <v>426</v>
      </c>
      <c r="C276" s="13" t="s">
        <v>431</v>
      </c>
      <c r="D276" s="14">
        <v>48027</v>
      </c>
      <c r="E276" s="14">
        <v>15564</v>
      </c>
      <c r="F276" s="14">
        <v>15564</v>
      </c>
      <c r="G276" s="14">
        <v>309.18599999999998</v>
      </c>
      <c r="H276" s="43"/>
      <c r="J276" s="3"/>
    </row>
    <row r="277" spans="1:10" s="54" customFormat="1" x14ac:dyDescent="0.25">
      <c r="A277" s="50" t="s">
        <v>581</v>
      </c>
      <c r="B277" s="81" t="s">
        <v>434</v>
      </c>
      <c r="C277" s="81"/>
      <c r="D277" s="56">
        <f>SUM(D278:D280)</f>
        <v>14869.2</v>
      </c>
      <c r="E277" s="56">
        <f>SUM(E278:E280)</f>
        <v>728695.9</v>
      </c>
      <c r="F277" s="56">
        <f>SUM(F278:F280)</f>
        <v>722383.9</v>
      </c>
      <c r="G277" s="56">
        <f>SUM(G278:G280)</f>
        <v>30.757999999999999</v>
      </c>
      <c r="H277" s="57"/>
      <c r="J277" s="70"/>
    </row>
    <row r="278" spans="1:10" s="6" customFormat="1" ht="45" x14ac:dyDescent="0.25">
      <c r="A278" s="4">
        <v>1</v>
      </c>
      <c r="B278" s="36" t="s">
        <v>435</v>
      </c>
      <c r="C278" s="13"/>
      <c r="D278" s="14">
        <v>2686.2</v>
      </c>
      <c r="E278" s="14">
        <v>1383.9</v>
      </c>
      <c r="F278" s="14">
        <v>1383.9</v>
      </c>
      <c r="G278" s="14">
        <v>20.757999999999999</v>
      </c>
      <c r="H278" s="43"/>
      <c r="J278" s="3"/>
    </row>
    <row r="279" spans="1:10" s="6" customFormat="1" ht="60" x14ac:dyDescent="0.25">
      <c r="A279" s="4">
        <v>2</v>
      </c>
      <c r="B279" s="36" t="s">
        <v>436</v>
      </c>
      <c r="C279" s="13"/>
      <c r="D279" s="14">
        <v>12183</v>
      </c>
      <c r="E279" s="14">
        <v>7312</v>
      </c>
      <c r="F279" s="14">
        <v>1000</v>
      </c>
      <c r="G279" s="14">
        <v>10</v>
      </c>
      <c r="H279" s="43"/>
      <c r="J279" s="49"/>
    </row>
    <row r="280" spans="1:10" s="6" customFormat="1" ht="60" x14ac:dyDescent="0.25">
      <c r="A280" s="4">
        <v>3</v>
      </c>
      <c r="B280" s="21" t="s">
        <v>437</v>
      </c>
      <c r="C280" s="13"/>
      <c r="D280" s="14"/>
      <c r="E280" s="14">
        <v>720000</v>
      </c>
      <c r="F280" s="14">
        <v>720000</v>
      </c>
      <c r="G280" s="14"/>
      <c r="H280" s="43"/>
      <c r="J280" s="3"/>
    </row>
    <row r="281" spans="1:10" s="54" customFormat="1" x14ac:dyDescent="0.25">
      <c r="A281" s="50" t="s">
        <v>582</v>
      </c>
      <c r="B281" s="81" t="s">
        <v>439</v>
      </c>
      <c r="C281" s="81"/>
      <c r="D281" s="56">
        <f>SUM(D282:D285)</f>
        <v>37133.699999999997</v>
      </c>
      <c r="E281" s="56">
        <f>SUM(E282:E285)</f>
        <v>13331.5</v>
      </c>
      <c r="F281" s="56">
        <f>SUM(F282:F285)</f>
        <v>9543.4</v>
      </c>
      <c r="G281" s="56">
        <f>SUM(G282:G285)</f>
        <v>236.47300000000001</v>
      </c>
      <c r="H281" s="57"/>
      <c r="J281" s="49"/>
    </row>
    <row r="282" spans="1:10" s="6" customFormat="1" ht="45" x14ac:dyDescent="0.25">
      <c r="A282" s="4">
        <v>1</v>
      </c>
      <c r="B282" s="21" t="s">
        <v>440</v>
      </c>
      <c r="C282" s="26" t="s">
        <v>444</v>
      </c>
      <c r="D282" s="14">
        <v>9155.9</v>
      </c>
      <c r="E282" s="5">
        <f>910.8+2688.1</f>
        <v>3598.8999999999996</v>
      </c>
      <c r="F282" s="27">
        <v>910.8</v>
      </c>
      <c r="G282" s="14">
        <v>18.216000000000001</v>
      </c>
      <c r="H282" s="43"/>
      <c r="J282" s="3"/>
    </row>
    <row r="283" spans="1:10" s="6" customFormat="1" ht="45" x14ac:dyDescent="0.25">
      <c r="A283" s="4">
        <v>2</v>
      </c>
      <c r="B283" s="21" t="s">
        <v>441</v>
      </c>
      <c r="C283" s="26" t="s">
        <v>445</v>
      </c>
      <c r="D283" s="14">
        <v>11388.8</v>
      </c>
      <c r="E283" s="28">
        <v>3141.6</v>
      </c>
      <c r="F283" s="27">
        <v>3141.6</v>
      </c>
      <c r="G283" s="14">
        <v>62.832000000000001</v>
      </c>
      <c r="H283" s="43"/>
      <c r="J283" s="49"/>
    </row>
    <row r="284" spans="1:10" s="6" customFormat="1" ht="45" x14ac:dyDescent="0.25">
      <c r="A284" s="4">
        <v>3</v>
      </c>
      <c r="B284" s="21" t="s">
        <v>442</v>
      </c>
      <c r="C284" s="26" t="s">
        <v>446</v>
      </c>
      <c r="D284" s="14">
        <v>6332.7</v>
      </c>
      <c r="E284" s="29">
        <f>1210+1100</f>
        <v>2310</v>
      </c>
      <c r="F284" s="27">
        <v>1210</v>
      </c>
      <c r="G284" s="14">
        <v>48.4</v>
      </c>
      <c r="H284" s="43"/>
      <c r="J284" s="49"/>
    </row>
    <row r="285" spans="1:10" s="6" customFormat="1" ht="45" x14ac:dyDescent="0.25">
      <c r="A285" s="4">
        <v>4</v>
      </c>
      <c r="B285" s="21" t="s">
        <v>443</v>
      </c>
      <c r="C285" s="26" t="s">
        <v>447</v>
      </c>
      <c r="D285" s="14">
        <v>10256.299999999999</v>
      </c>
      <c r="E285" s="28">
        <v>4281</v>
      </c>
      <c r="F285" s="28">
        <v>4281</v>
      </c>
      <c r="G285" s="14">
        <v>107.02500000000001</v>
      </c>
      <c r="H285" s="43"/>
      <c r="J285" s="3"/>
    </row>
    <row r="286" spans="1:10" s="54" customFormat="1" x14ac:dyDescent="0.25">
      <c r="A286" s="50" t="s">
        <v>583</v>
      </c>
      <c r="B286" s="81" t="s">
        <v>449</v>
      </c>
      <c r="C286" s="81"/>
      <c r="D286" s="56">
        <f>SUM(D287:D288)</f>
        <v>8184.9</v>
      </c>
      <c r="E286" s="56">
        <f t="shared" ref="E286:G286" si="28">SUM(E287:E288)</f>
        <v>4839.3999999999996</v>
      </c>
      <c r="F286" s="56">
        <f t="shared" si="28"/>
        <v>4839.3999999999996</v>
      </c>
      <c r="G286" s="56">
        <f t="shared" si="28"/>
        <v>429.2</v>
      </c>
      <c r="H286" s="57"/>
      <c r="J286" s="3"/>
    </row>
    <row r="287" spans="1:10" s="6" customFormat="1" ht="45" x14ac:dyDescent="0.25">
      <c r="A287" s="4">
        <v>1</v>
      </c>
      <c r="B287" s="13" t="s">
        <v>450</v>
      </c>
      <c r="C287" s="21" t="s">
        <v>452</v>
      </c>
      <c r="D287" s="14">
        <v>2106</v>
      </c>
      <c r="E287" s="28">
        <v>2106</v>
      </c>
      <c r="F287" s="28">
        <v>2106</v>
      </c>
      <c r="G287" s="14">
        <v>210.6</v>
      </c>
      <c r="H287" s="43"/>
      <c r="J287" s="49"/>
    </row>
    <row r="288" spans="1:10" s="6" customFormat="1" ht="30" x14ac:dyDescent="0.25">
      <c r="A288" s="4">
        <v>2</v>
      </c>
      <c r="B288" s="13" t="s">
        <v>451</v>
      </c>
      <c r="C288" s="21" t="s">
        <v>453</v>
      </c>
      <c r="D288" s="14">
        <v>6078.9</v>
      </c>
      <c r="E288" s="28">
        <v>2733.4</v>
      </c>
      <c r="F288" s="28">
        <v>2733.4</v>
      </c>
      <c r="G288" s="14">
        <v>218.6</v>
      </c>
      <c r="H288" s="43"/>
      <c r="J288" s="3"/>
    </row>
    <row r="289" spans="1:10" s="54" customFormat="1" x14ac:dyDescent="0.25">
      <c r="A289" s="50" t="s">
        <v>584</v>
      </c>
      <c r="B289" s="81" t="s">
        <v>455</v>
      </c>
      <c r="C289" s="81"/>
      <c r="D289" s="56">
        <f>SUM(D290:D297)</f>
        <v>442479.8</v>
      </c>
      <c r="E289" s="56">
        <f t="shared" ref="E289:G289" si="29">SUM(E290:E297)</f>
        <v>140677</v>
      </c>
      <c r="F289" s="56">
        <f t="shared" si="29"/>
        <v>140277</v>
      </c>
      <c r="G289" s="56">
        <f t="shared" si="29"/>
        <v>1715.201</v>
      </c>
      <c r="H289" s="57"/>
      <c r="J289" s="49"/>
    </row>
    <row r="290" spans="1:10" s="6" customFormat="1" ht="45" x14ac:dyDescent="0.25">
      <c r="A290" s="4">
        <v>1</v>
      </c>
      <c r="B290" s="37" t="s">
        <v>456</v>
      </c>
      <c r="C290" s="17" t="s">
        <v>629</v>
      </c>
      <c r="D290" s="38">
        <v>5224</v>
      </c>
      <c r="E290" s="28">
        <v>5224</v>
      </c>
      <c r="F290" s="28">
        <v>5224</v>
      </c>
      <c r="G290" s="14">
        <v>42.837000000000003</v>
      </c>
      <c r="H290" s="43"/>
      <c r="J290" s="3"/>
    </row>
    <row r="291" spans="1:10" s="6" customFormat="1" ht="45" x14ac:dyDescent="0.25">
      <c r="A291" s="4">
        <v>2</v>
      </c>
      <c r="B291" s="39" t="s">
        <v>457</v>
      </c>
      <c r="C291" s="17" t="s">
        <v>629</v>
      </c>
      <c r="D291" s="40">
        <v>6722</v>
      </c>
      <c r="E291" s="28">
        <v>6722</v>
      </c>
      <c r="F291" s="28">
        <v>6722</v>
      </c>
      <c r="G291" s="14">
        <v>55.12</v>
      </c>
      <c r="H291" s="43"/>
      <c r="J291" s="49"/>
    </row>
    <row r="292" spans="1:10" s="6" customFormat="1" ht="45" x14ac:dyDescent="0.25">
      <c r="A292" s="4">
        <v>3</v>
      </c>
      <c r="B292" s="39" t="s">
        <v>458</v>
      </c>
      <c r="C292" s="17" t="s">
        <v>629</v>
      </c>
      <c r="D292" s="40">
        <v>6380</v>
      </c>
      <c r="E292" s="28">
        <v>6380</v>
      </c>
      <c r="F292" s="28">
        <v>6380</v>
      </c>
      <c r="G292" s="14">
        <v>52.316000000000003</v>
      </c>
      <c r="H292" s="43"/>
      <c r="J292" s="3"/>
    </row>
    <row r="293" spans="1:10" s="6" customFormat="1" ht="47.25" x14ac:dyDescent="0.25">
      <c r="A293" s="4">
        <v>4</v>
      </c>
      <c r="B293" s="37" t="s">
        <v>459</v>
      </c>
      <c r="C293" s="17" t="s">
        <v>630</v>
      </c>
      <c r="D293" s="38">
        <v>49015</v>
      </c>
      <c r="E293" s="28">
        <v>49015</v>
      </c>
      <c r="F293" s="28">
        <v>49015</v>
      </c>
      <c r="G293" s="14">
        <v>333.30200000000002</v>
      </c>
      <c r="H293" s="43"/>
      <c r="J293" s="49"/>
    </row>
    <row r="294" spans="1:10" s="6" customFormat="1" ht="45" x14ac:dyDescent="0.25">
      <c r="A294" s="4">
        <v>5</v>
      </c>
      <c r="B294" s="39" t="s">
        <v>460</v>
      </c>
      <c r="C294" s="17" t="s">
        <v>631</v>
      </c>
      <c r="D294" s="41">
        <v>49919</v>
      </c>
      <c r="E294" s="28">
        <v>32165.5</v>
      </c>
      <c r="F294" s="28">
        <v>32165.5</v>
      </c>
      <c r="G294" s="14">
        <v>134.68700000000001</v>
      </c>
      <c r="H294" s="43"/>
      <c r="J294" s="3"/>
    </row>
    <row r="295" spans="1:10" s="6" customFormat="1" ht="60" x14ac:dyDescent="0.25">
      <c r="A295" s="4">
        <v>6</v>
      </c>
      <c r="B295" s="39" t="s">
        <v>461</v>
      </c>
      <c r="C295" s="17" t="s">
        <v>632</v>
      </c>
      <c r="D295" s="42">
        <v>157523</v>
      </c>
      <c r="E295" s="28">
        <v>4617</v>
      </c>
      <c r="F295" s="28">
        <v>4617</v>
      </c>
      <c r="G295" s="14">
        <v>48.497</v>
      </c>
      <c r="H295" s="43"/>
      <c r="J295" s="49"/>
    </row>
    <row r="296" spans="1:10" s="6" customFormat="1" ht="45" x14ac:dyDescent="0.25">
      <c r="A296" s="4">
        <v>7</v>
      </c>
      <c r="B296" s="37" t="s">
        <v>462</v>
      </c>
      <c r="C296" s="17" t="s">
        <v>633</v>
      </c>
      <c r="D296" s="38">
        <v>163532</v>
      </c>
      <c r="E296" s="28">
        <v>34054</v>
      </c>
      <c r="F296" s="28">
        <v>34054</v>
      </c>
      <c r="G296" s="14">
        <v>733.59199999999998</v>
      </c>
      <c r="H296" s="43"/>
      <c r="J296" s="3"/>
    </row>
    <row r="297" spans="1:10" s="6" customFormat="1" ht="47.25" x14ac:dyDescent="0.25">
      <c r="A297" s="4">
        <v>8</v>
      </c>
      <c r="B297" s="39" t="s">
        <v>463</v>
      </c>
      <c r="C297" s="17" t="s">
        <v>634</v>
      </c>
      <c r="D297" s="14">
        <v>4164.8</v>
      </c>
      <c r="E297" s="28">
        <v>2499.5</v>
      </c>
      <c r="F297" s="28">
        <v>2099.5</v>
      </c>
      <c r="G297" s="14">
        <v>314.85000000000002</v>
      </c>
      <c r="H297" s="43"/>
      <c r="J297" s="49"/>
    </row>
    <row r="298" spans="1:10" s="54" customFormat="1" x14ac:dyDescent="0.25">
      <c r="A298" s="50" t="s">
        <v>585</v>
      </c>
      <c r="B298" s="81" t="s">
        <v>465</v>
      </c>
      <c r="C298" s="81"/>
      <c r="D298" s="56">
        <f>SUM(D299:D301)</f>
        <v>68000</v>
      </c>
      <c r="E298" s="56">
        <f t="shared" ref="E298:G298" si="30">SUM(E299:E301)</f>
        <v>23237</v>
      </c>
      <c r="F298" s="56">
        <f t="shared" si="30"/>
        <v>23237</v>
      </c>
      <c r="G298" s="56">
        <f t="shared" si="30"/>
        <v>1099.5999999999999</v>
      </c>
      <c r="H298" s="57"/>
      <c r="J298" s="70"/>
    </row>
    <row r="299" spans="1:10" s="6" customFormat="1" ht="45" x14ac:dyDescent="0.25">
      <c r="A299" s="4">
        <v>1</v>
      </c>
      <c r="B299" s="13" t="s">
        <v>466</v>
      </c>
      <c r="C299" s="21" t="s">
        <v>467</v>
      </c>
      <c r="D299" s="14">
        <v>5000</v>
      </c>
      <c r="E299" s="28">
        <v>2097</v>
      </c>
      <c r="F299" s="28">
        <v>2097</v>
      </c>
      <c r="G299" s="14">
        <v>147</v>
      </c>
      <c r="H299" s="43"/>
      <c r="J299" s="49"/>
    </row>
    <row r="300" spans="1:10" s="6" customFormat="1" ht="60" x14ac:dyDescent="0.25">
      <c r="A300" s="4">
        <v>2</v>
      </c>
      <c r="B300" s="13" t="s">
        <v>635</v>
      </c>
      <c r="C300" s="21" t="s">
        <v>636</v>
      </c>
      <c r="D300" s="14">
        <v>34000</v>
      </c>
      <c r="E300" s="28">
        <v>10700</v>
      </c>
      <c r="F300" s="28">
        <v>10700</v>
      </c>
      <c r="G300" s="14">
        <v>535</v>
      </c>
      <c r="H300" s="43"/>
      <c r="J300" s="3"/>
    </row>
    <row r="301" spans="1:10" s="6" customFormat="1" ht="45" x14ac:dyDescent="0.25">
      <c r="A301" s="4">
        <v>3</v>
      </c>
      <c r="B301" s="13" t="s">
        <v>637</v>
      </c>
      <c r="C301" s="21" t="s">
        <v>638</v>
      </c>
      <c r="D301" s="14">
        <v>29000</v>
      </c>
      <c r="E301" s="28">
        <v>10440</v>
      </c>
      <c r="F301" s="28">
        <v>10440</v>
      </c>
      <c r="G301" s="14">
        <v>417.6</v>
      </c>
      <c r="H301" s="43"/>
      <c r="J301" s="49"/>
    </row>
    <row r="302" spans="1:10" s="54" customFormat="1" x14ac:dyDescent="0.25">
      <c r="A302" s="50" t="s">
        <v>421</v>
      </c>
      <c r="B302" s="81" t="s">
        <v>479</v>
      </c>
      <c r="C302" s="81"/>
      <c r="D302" s="56">
        <f>SUM(D303:D303)</f>
        <v>29296.3</v>
      </c>
      <c r="E302" s="56">
        <f>SUM(E303:E303)</f>
        <v>11748.5</v>
      </c>
      <c r="F302" s="56">
        <f>SUM(F303:F303)</f>
        <v>11748.5</v>
      </c>
      <c r="G302" s="56">
        <f>SUM(G303:G303)</f>
        <v>270.2</v>
      </c>
      <c r="H302" s="57"/>
      <c r="J302" s="70"/>
    </row>
    <row r="303" spans="1:10" s="6" customFormat="1" ht="60" x14ac:dyDescent="0.25">
      <c r="A303" s="4">
        <v>1</v>
      </c>
      <c r="B303" s="13" t="s">
        <v>480</v>
      </c>
      <c r="C303" s="13" t="s">
        <v>481</v>
      </c>
      <c r="D303" s="14">
        <v>29296.3</v>
      </c>
      <c r="E303" s="28">
        <v>11748.5</v>
      </c>
      <c r="F303" s="28">
        <v>11748.5</v>
      </c>
      <c r="G303" s="14">
        <v>270.2</v>
      </c>
      <c r="H303" s="43"/>
      <c r="J303" s="49"/>
    </row>
    <row r="304" spans="1:10" s="54" customFormat="1" x14ac:dyDescent="0.25">
      <c r="A304" s="50" t="s">
        <v>424</v>
      </c>
      <c r="B304" s="81" t="s">
        <v>482</v>
      </c>
      <c r="C304" s="81"/>
      <c r="D304" s="56">
        <v>34525</v>
      </c>
      <c r="E304" s="60">
        <v>11870</v>
      </c>
      <c r="F304" s="60">
        <v>10000</v>
      </c>
      <c r="G304" s="56">
        <f>G305</f>
        <v>200</v>
      </c>
      <c r="H304" s="57"/>
      <c r="J304" s="70"/>
    </row>
    <row r="305" spans="1:10" s="6" customFormat="1" ht="45" x14ac:dyDescent="0.25">
      <c r="A305" s="4">
        <v>1</v>
      </c>
      <c r="B305" s="13" t="s">
        <v>483</v>
      </c>
      <c r="C305" s="30" t="s">
        <v>484</v>
      </c>
      <c r="D305" s="12">
        <v>34525</v>
      </c>
      <c r="E305" s="12">
        <v>11870</v>
      </c>
      <c r="F305" s="12">
        <v>10000</v>
      </c>
      <c r="G305" s="12">
        <v>200</v>
      </c>
      <c r="H305" s="43"/>
      <c r="J305" s="49"/>
    </row>
    <row r="306" spans="1:10" s="54" customFormat="1" x14ac:dyDescent="0.25">
      <c r="A306" s="50" t="s">
        <v>432</v>
      </c>
      <c r="B306" s="81" t="s">
        <v>488</v>
      </c>
      <c r="C306" s="81"/>
      <c r="D306" s="56">
        <f>SUM(D307:D315)</f>
        <v>487917</v>
      </c>
      <c r="E306" s="56">
        <f t="shared" ref="E306:G306" si="31">SUM(E307:E315)</f>
        <v>72757</v>
      </c>
      <c r="F306" s="56">
        <f t="shared" si="31"/>
        <v>72757</v>
      </c>
      <c r="G306" s="56">
        <f t="shared" si="31"/>
        <v>2683.6650000000004</v>
      </c>
      <c r="H306" s="57"/>
      <c r="J306" s="3"/>
    </row>
    <row r="307" spans="1:10" s="6" customFormat="1" ht="45" x14ac:dyDescent="0.25">
      <c r="A307" s="4">
        <v>1</v>
      </c>
      <c r="B307" s="13" t="s">
        <v>489</v>
      </c>
      <c r="C307" s="13" t="s">
        <v>490</v>
      </c>
      <c r="D307" s="14">
        <v>40382</v>
      </c>
      <c r="E307" s="28">
        <v>28044</v>
      </c>
      <c r="F307" s="28">
        <v>28044</v>
      </c>
      <c r="G307" s="14">
        <v>1672.59</v>
      </c>
      <c r="H307" s="43"/>
      <c r="J307" s="49"/>
    </row>
    <row r="308" spans="1:10" s="6" customFormat="1" ht="60" x14ac:dyDescent="0.25">
      <c r="A308" s="4">
        <v>2</v>
      </c>
      <c r="B308" s="13" t="s">
        <v>491</v>
      </c>
      <c r="C308" s="13" t="s">
        <v>492</v>
      </c>
      <c r="D308" s="14">
        <v>14772</v>
      </c>
      <c r="E308" s="28">
        <v>3793</v>
      </c>
      <c r="F308" s="28">
        <v>3793</v>
      </c>
      <c r="G308" s="14">
        <v>189.65</v>
      </c>
      <c r="H308" s="43"/>
      <c r="J308" s="3"/>
    </row>
    <row r="309" spans="1:10" s="6" customFormat="1" ht="45" x14ac:dyDescent="0.25">
      <c r="A309" s="4">
        <v>3</v>
      </c>
      <c r="B309" s="13" t="s">
        <v>494</v>
      </c>
      <c r="C309" s="13" t="s">
        <v>493</v>
      </c>
      <c r="D309" s="14">
        <v>8521</v>
      </c>
      <c r="E309" s="28">
        <v>1053</v>
      </c>
      <c r="F309" s="28">
        <v>1053</v>
      </c>
      <c r="G309" s="14">
        <v>52.656999999999996</v>
      </c>
      <c r="H309" s="43"/>
      <c r="J309" s="49"/>
    </row>
    <row r="310" spans="1:10" s="6" customFormat="1" ht="45" x14ac:dyDescent="0.25">
      <c r="A310" s="4">
        <v>4</v>
      </c>
      <c r="B310" s="13" t="s">
        <v>495</v>
      </c>
      <c r="C310" s="13" t="s">
        <v>493</v>
      </c>
      <c r="D310" s="14">
        <v>5884</v>
      </c>
      <c r="E310" s="28">
        <v>2268</v>
      </c>
      <c r="F310" s="28">
        <v>2268</v>
      </c>
      <c r="G310" s="14">
        <v>113.39</v>
      </c>
      <c r="H310" s="43"/>
      <c r="J310" s="3"/>
    </row>
    <row r="311" spans="1:10" s="6" customFormat="1" ht="60" x14ac:dyDescent="0.25">
      <c r="A311" s="4">
        <v>5</v>
      </c>
      <c r="B311" s="13" t="s">
        <v>496</v>
      </c>
      <c r="C311" s="13" t="s">
        <v>497</v>
      </c>
      <c r="D311" s="14">
        <v>49718</v>
      </c>
      <c r="E311" s="28">
        <v>2415</v>
      </c>
      <c r="F311" s="28">
        <v>2415</v>
      </c>
      <c r="G311" s="14">
        <v>24.15</v>
      </c>
      <c r="H311" s="43"/>
      <c r="J311" s="49"/>
    </row>
    <row r="312" spans="1:10" s="6" customFormat="1" ht="45" x14ac:dyDescent="0.25">
      <c r="A312" s="4">
        <v>6</v>
      </c>
      <c r="B312" s="13" t="s">
        <v>498</v>
      </c>
      <c r="C312" s="13" t="s">
        <v>499</v>
      </c>
      <c r="D312" s="14">
        <v>32400</v>
      </c>
      <c r="E312" s="28">
        <v>19605</v>
      </c>
      <c r="F312" s="28">
        <v>19605</v>
      </c>
      <c r="G312" s="14">
        <v>195.50299999999999</v>
      </c>
      <c r="H312" s="43"/>
      <c r="J312" s="3"/>
    </row>
    <row r="313" spans="1:10" s="6" customFormat="1" ht="45" x14ac:dyDescent="0.25">
      <c r="A313" s="4">
        <v>7</v>
      </c>
      <c r="B313" s="13" t="s">
        <v>500</v>
      </c>
      <c r="C313" s="13" t="s">
        <v>501</v>
      </c>
      <c r="D313" s="14">
        <v>49950</v>
      </c>
      <c r="E313" s="28">
        <v>7787</v>
      </c>
      <c r="F313" s="28">
        <v>7787</v>
      </c>
      <c r="G313" s="14">
        <v>77.873000000000005</v>
      </c>
      <c r="H313" s="43"/>
      <c r="J313" s="49"/>
    </row>
    <row r="314" spans="1:10" s="6" customFormat="1" ht="75" x14ac:dyDescent="0.25">
      <c r="A314" s="4">
        <v>8</v>
      </c>
      <c r="B314" s="13" t="s">
        <v>502</v>
      </c>
      <c r="C314" s="21" t="s">
        <v>503</v>
      </c>
      <c r="D314" s="14">
        <v>253290</v>
      </c>
      <c r="E314" s="28">
        <v>5310</v>
      </c>
      <c r="F314" s="28">
        <v>5310</v>
      </c>
      <c r="G314" s="14">
        <v>159.30000000000001</v>
      </c>
      <c r="H314" s="43"/>
      <c r="J314" s="3"/>
    </row>
    <row r="315" spans="1:10" s="6" customFormat="1" ht="45" x14ac:dyDescent="0.25">
      <c r="A315" s="4">
        <v>9</v>
      </c>
      <c r="B315" s="13" t="s">
        <v>504</v>
      </c>
      <c r="C315" s="21" t="s">
        <v>505</v>
      </c>
      <c r="D315" s="14">
        <v>33000</v>
      </c>
      <c r="E315" s="28">
        <v>2482</v>
      </c>
      <c r="F315" s="28">
        <v>2482</v>
      </c>
      <c r="G315" s="14">
        <v>198.55199999999999</v>
      </c>
      <c r="H315" s="43"/>
      <c r="J315" s="49"/>
    </row>
    <row r="316" spans="1:10" s="54" customFormat="1" x14ac:dyDescent="0.25">
      <c r="A316" s="50" t="s">
        <v>433</v>
      </c>
      <c r="B316" s="81" t="s">
        <v>506</v>
      </c>
      <c r="C316" s="81"/>
      <c r="D316" s="56">
        <f>SUM(D317:D326)</f>
        <v>168256.18</v>
      </c>
      <c r="E316" s="56">
        <f t="shared" ref="E316:G316" si="32">SUM(E317:E326)</f>
        <v>78448.3</v>
      </c>
      <c r="F316" s="56">
        <f t="shared" si="32"/>
        <v>73448.3</v>
      </c>
      <c r="G316" s="56">
        <f t="shared" si="32"/>
        <v>303</v>
      </c>
      <c r="H316" s="57"/>
      <c r="J316" s="70"/>
    </row>
    <row r="317" spans="1:10" s="6" customFormat="1" ht="30" x14ac:dyDescent="0.25">
      <c r="A317" s="4">
        <v>1</v>
      </c>
      <c r="B317" s="13" t="s">
        <v>507</v>
      </c>
      <c r="C317" s="13" t="s">
        <v>508</v>
      </c>
      <c r="D317" s="61">
        <v>4903.2</v>
      </c>
      <c r="E317" s="61">
        <v>3114.7</v>
      </c>
      <c r="F317" s="61">
        <v>3114.7</v>
      </c>
      <c r="G317" s="61">
        <v>20</v>
      </c>
      <c r="H317" s="44"/>
      <c r="J317" s="75"/>
    </row>
    <row r="318" spans="1:10" s="6" customFormat="1" ht="30" x14ac:dyDescent="0.25">
      <c r="A318" s="4">
        <v>2</v>
      </c>
      <c r="B318" s="13" t="s">
        <v>509</v>
      </c>
      <c r="C318" s="13" t="s">
        <v>510</v>
      </c>
      <c r="D318" s="61">
        <v>13662.6</v>
      </c>
      <c r="E318" s="61">
        <v>7945</v>
      </c>
      <c r="F318" s="61">
        <v>7945</v>
      </c>
      <c r="G318" s="61">
        <v>50</v>
      </c>
      <c r="H318" s="44"/>
      <c r="J318" s="3"/>
    </row>
    <row r="319" spans="1:10" s="6" customFormat="1" ht="30" x14ac:dyDescent="0.25">
      <c r="A319" s="4">
        <v>3</v>
      </c>
      <c r="B319" s="13" t="s">
        <v>511</v>
      </c>
      <c r="C319" s="13" t="s">
        <v>512</v>
      </c>
      <c r="D319" s="61">
        <v>7769.81</v>
      </c>
      <c r="E319" s="61">
        <v>5436.61</v>
      </c>
      <c r="F319" s="61">
        <v>5436.61</v>
      </c>
      <c r="G319" s="61">
        <v>20</v>
      </c>
      <c r="H319" s="44"/>
      <c r="J319" s="75"/>
    </row>
    <row r="320" spans="1:10" s="6" customFormat="1" ht="30" x14ac:dyDescent="0.25">
      <c r="A320" s="4">
        <v>4</v>
      </c>
      <c r="B320" s="13" t="s">
        <v>513</v>
      </c>
      <c r="C320" s="13" t="s">
        <v>683</v>
      </c>
      <c r="D320" s="61">
        <v>33688.57</v>
      </c>
      <c r="E320" s="61">
        <v>13368.19</v>
      </c>
      <c r="F320" s="61">
        <v>13368.19</v>
      </c>
      <c r="G320" s="61">
        <v>30</v>
      </c>
      <c r="H320" s="44"/>
      <c r="J320" s="3"/>
    </row>
    <row r="321" spans="1:10" s="6" customFormat="1" ht="30" x14ac:dyDescent="0.25">
      <c r="A321" s="4">
        <v>5</v>
      </c>
      <c r="B321" s="13" t="s">
        <v>514</v>
      </c>
      <c r="C321" s="13" t="s">
        <v>260</v>
      </c>
      <c r="D321" s="61">
        <v>25000</v>
      </c>
      <c r="E321" s="61">
        <v>10000</v>
      </c>
      <c r="F321" s="61">
        <v>5000</v>
      </c>
      <c r="G321" s="61">
        <v>30</v>
      </c>
      <c r="H321" s="44"/>
      <c r="J321" s="75"/>
    </row>
    <row r="322" spans="1:10" s="6" customFormat="1" ht="60" x14ac:dyDescent="0.25">
      <c r="A322" s="4">
        <v>6</v>
      </c>
      <c r="B322" s="13" t="s">
        <v>685</v>
      </c>
      <c r="C322" s="13" t="s">
        <v>686</v>
      </c>
      <c r="D322" s="61">
        <v>17020</v>
      </c>
      <c r="E322" s="61">
        <v>6808</v>
      </c>
      <c r="F322" s="61">
        <v>6808</v>
      </c>
      <c r="G322" s="61">
        <v>20</v>
      </c>
      <c r="H322" s="44"/>
      <c r="J322" s="75"/>
    </row>
    <row r="323" spans="1:10" s="6" customFormat="1" ht="45" x14ac:dyDescent="0.25">
      <c r="A323" s="4">
        <v>7</v>
      </c>
      <c r="B323" s="13" t="s">
        <v>687</v>
      </c>
      <c r="C323" s="13" t="s">
        <v>624</v>
      </c>
      <c r="D323" s="61">
        <v>14000</v>
      </c>
      <c r="E323" s="61">
        <v>5600</v>
      </c>
      <c r="F323" s="61">
        <v>5600</v>
      </c>
      <c r="G323" s="61">
        <v>18</v>
      </c>
      <c r="H323" s="44"/>
      <c r="J323" s="75"/>
    </row>
    <row r="324" spans="1:10" s="6" customFormat="1" ht="45" x14ac:dyDescent="0.25">
      <c r="A324" s="4">
        <v>8</v>
      </c>
      <c r="B324" s="13" t="s">
        <v>688</v>
      </c>
      <c r="C324" s="13" t="s">
        <v>689</v>
      </c>
      <c r="D324" s="61">
        <v>16830</v>
      </c>
      <c r="E324" s="61">
        <v>6723</v>
      </c>
      <c r="F324" s="61">
        <v>6723</v>
      </c>
      <c r="G324" s="61">
        <v>25</v>
      </c>
      <c r="H324" s="44"/>
      <c r="J324" s="75"/>
    </row>
    <row r="325" spans="1:10" s="6" customFormat="1" ht="45" x14ac:dyDescent="0.25">
      <c r="A325" s="4">
        <v>9</v>
      </c>
      <c r="B325" s="13" t="s">
        <v>690</v>
      </c>
      <c r="C325" s="13" t="s">
        <v>624</v>
      </c>
      <c r="D325" s="61">
        <v>15382</v>
      </c>
      <c r="E325" s="61">
        <v>6152.8</v>
      </c>
      <c r="F325" s="61">
        <v>6152.8</v>
      </c>
      <c r="G325" s="61">
        <v>20</v>
      </c>
      <c r="H325" s="44"/>
      <c r="J325" s="75"/>
    </row>
    <row r="326" spans="1:10" s="6" customFormat="1" ht="30" x14ac:dyDescent="0.25">
      <c r="A326" s="4">
        <v>10</v>
      </c>
      <c r="B326" s="13" t="s">
        <v>515</v>
      </c>
      <c r="C326" s="13" t="s">
        <v>684</v>
      </c>
      <c r="D326" s="61">
        <v>20000</v>
      </c>
      <c r="E326" s="61">
        <v>13300</v>
      </c>
      <c r="F326" s="61">
        <v>13300</v>
      </c>
      <c r="G326" s="61">
        <v>70</v>
      </c>
      <c r="H326" s="44"/>
      <c r="J326" s="3"/>
    </row>
    <row r="327" spans="1:10" s="54" customFormat="1" x14ac:dyDescent="0.25">
      <c r="A327" s="50" t="s">
        <v>438</v>
      </c>
      <c r="B327" s="81" t="s">
        <v>516</v>
      </c>
      <c r="C327" s="81"/>
      <c r="D327" s="56">
        <f>SUM(D328:D332)</f>
        <v>89986.09</v>
      </c>
      <c r="E327" s="56">
        <f>SUM(E328:E332)</f>
        <v>44203.899999999994</v>
      </c>
      <c r="F327" s="56">
        <f>SUM(F328:F332)</f>
        <v>27153.469999999998</v>
      </c>
      <c r="G327" s="56">
        <f>SUM(G328:G332)</f>
        <v>921.91239999999993</v>
      </c>
      <c r="H327" s="57"/>
      <c r="J327" s="49"/>
    </row>
    <row r="328" spans="1:10" s="6" customFormat="1" ht="45" x14ac:dyDescent="0.25">
      <c r="A328" s="4">
        <v>1</v>
      </c>
      <c r="B328" s="11" t="s">
        <v>517</v>
      </c>
      <c r="C328" s="13"/>
      <c r="D328" s="61">
        <v>41865.300000000003</v>
      </c>
      <c r="E328" s="61">
        <v>20297.3</v>
      </c>
      <c r="F328" s="61">
        <v>3246.87</v>
      </c>
      <c r="G328" s="61">
        <v>36.948999999999998</v>
      </c>
      <c r="H328" s="44"/>
      <c r="J328" s="3"/>
    </row>
    <row r="329" spans="1:10" s="6" customFormat="1" ht="45" x14ac:dyDescent="0.25">
      <c r="A329" s="4">
        <v>2</v>
      </c>
      <c r="B329" s="11" t="s">
        <v>518</v>
      </c>
      <c r="C329" s="13"/>
      <c r="D329" s="61">
        <v>9003.2999999999993</v>
      </c>
      <c r="E329" s="61" t="s">
        <v>522</v>
      </c>
      <c r="F329" s="61" t="s">
        <v>522</v>
      </c>
      <c r="G329" s="61">
        <v>117.318</v>
      </c>
      <c r="H329" s="44"/>
      <c r="J329" s="75"/>
    </row>
    <row r="330" spans="1:10" s="6" customFormat="1" ht="60" x14ac:dyDescent="0.25">
      <c r="A330" s="4">
        <v>3</v>
      </c>
      <c r="B330" s="11" t="s">
        <v>520</v>
      </c>
      <c r="C330" s="13"/>
      <c r="D330" s="61">
        <v>7261.6</v>
      </c>
      <c r="E330" s="61" t="s">
        <v>523</v>
      </c>
      <c r="F330" s="61" t="s">
        <v>523</v>
      </c>
      <c r="G330" s="61">
        <v>95.01</v>
      </c>
      <c r="H330" s="44"/>
      <c r="J330" s="3"/>
    </row>
    <row r="331" spans="1:10" s="6" customFormat="1" ht="45" x14ac:dyDescent="0.25">
      <c r="A331" s="4">
        <v>4</v>
      </c>
      <c r="B331" s="11" t="s">
        <v>519</v>
      </c>
      <c r="C331" s="13"/>
      <c r="D331" s="61">
        <v>31855.89</v>
      </c>
      <c r="E331" s="61" t="s">
        <v>524</v>
      </c>
      <c r="F331" s="61" t="s">
        <v>524</v>
      </c>
      <c r="G331" s="61">
        <v>194.5034</v>
      </c>
      <c r="H331" s="44"/>
      <c r="J331" s="75"/>
    </row>
    <row r="332" spans="1:10" s="6" customFormat="1" ht="45" x14ac:dyDescent="0.25">
      <c r="A332" s="4">
        <v>5</v>
      </c>
      <c r="B332" s="11" t="s">
        <v>521</v>
      </c>
      <c r="C332" s="13"/>
      <c r="D332" s="61" t="s">
        <v>525</v>
      </c>
      <c r="E332" s="61">
        <v>23906.6</v>
      </c>
      <c r="F332" s="61">
        <v>23906.6</v>
      </c>
      <c r="G332" s="61">
        <v>478.13200000000001</v>
      </c>
      <c r="H332" s="44"/>
      <c r="J332" s="3"/>
    </row>
    <row r="333" spans="1:10" s="54" customFormat="1" x14ac:dyDescent="0.25">
      <c r="A333" s="50" t="s">
        <v>586</v>
      </c>
      <c r="B333" s="81" t="s">
        <v>526</v>
      </c>
      <c r="C333" s="81"/>
      <c r="D333" s="56">
        <f>SUM(D334:D337)</f>
        <v>98367</v>
      </c>
      <c r="E333" s="56">
        <f t="shared" ref="E333:G333" si="33">SUM(E334:E337)</f>
        <v>21991</v>
      </c>
      <c r="F333" s="56">
        <f t="shared" si="33"/>
        <v>21991</v>
      </c>
      <c r="G333" s="56">
        <f t="shared" si="33"/>
        <v>511.12700000000001</v>
      </c>
      <c r="H333" s="57"/>
      <c r="J333" s="49"/>
    </row>
    <row r="334" spans="1:10" s="6" customFormat="1" ht="45" x14ac:dyDescent="0.25">
      <c r="A334" s="4">
        <v>1</v>
      </c>
      <c r="B334" s="13" t="s">
        <v>527</v>
      </c>
      <c r="C334" s="13" t="s">
        <v>531</v>
      </c>
      <c r="D334" s="14">
        <v>4675</v>
      </c>
      <c r="E334" s="14">
        <v>2734</v>
      </c>
      <c r="F334" s="14">
        <v>2734</v>
      </c>
      <c r="G334" s="14">
        <v>68.343000000000004</v>
      </c>
      <c r="H334" s="44"/>
      <c r="J334" s="3"/>
    </row>
    <row r="335" spans="1:10" s="6" customFormat="1" ht="45" x14ac:dyDescent="0.25">
      <c r="A335" s="4">
        <v>2</v>
      </c>
      <c r="B335" s="13" t="s">
        <v>528</v>
      </c>
      <c r="C335" s="13" t="s">
        <v>532</v>
      </c>
      <c r="D335" s="14">
        <v>30000</v>
      </c>
      <c r="E335" s="14">
        <v>2920</v>
      </c>
      <c r="F335" s="14">
        <v>2920</v>
      </c>
      <c r="G335" s="14">
        <v>73.007999999999996</v>
      </c>
      <c r="H335" s="44"/>
      <c r="J335" s="49"/>
    </row>
    <row r="336" spans="1:10" s="6" customFormat="1" ht="45" x14ac:dyDescent="0.25">
      <c r="A336" s="4">
        <v>3</v>
      </c>
      <c r="B336" s="13" t="s">
        <v>529</v>
      </c>
      <c r="C336" s="13" t="s">
        <v>533</v>
      </c>
      <c r="D336" s="14">
        <v>24884</v>
      </c>
      <c r="E336" s="14">
        <v>7729</v>
      </c>
      <c r="F336" s="14">
        <v>7729</v>
      </c>
      <c r="G336" s="14">
        <v>154.57599999999999</v>
      </c>
      <c r="H336" s="44"/>
      <c r="J336" s="3"/>
    </row>
    <row r="337" spans="1:10" s="6" customFormat="1" ht="45" x14ac:dyDescent="0.25">
      <c r="A337" s="4">
        <v>4</v>
      </c>
      <c r="B337" s="13" t="s">
        <v>530</v>
      </c>
      <c r="C337" s="13" t="s">
        <v>534</v>
      </c>
      <c r="D337" s="14">
        <v>38808</v>
      </c>
      <c r="E337" s="14">
        <v>8608</v>
      </c>
      <c r="F337" s="14">
        <v>8608</v>
      </c>
      <c r="G337" s="14">
        <v>215.2</v>
      </c>
      <c r="H337" s="44"/>
      <c r="J337" s="49"/>
    </row>
    <row r="338" spans="1:10" s="54" customFormat="1" x14ac:dyDescent="0.25">
      <c r="A338" s="50" t="s">
        <v>587</v>
      </c>
      <c r="B338" s="81" t="s">
        <v>535</v>
      </c>
      <c r="C338" s="81"/>
      <c r="D338" s="56">
        <f>SUM(D339:D345)</f>
        <v>194835</v>
      </c>
      <c r="E338" s="56">
        <f>SUM(E339:E345)</f>
        <v>55126</v>
      </c>
      <c r="F338" s="56">
        <f>SUM(F339:F345)</f>
        <v>55126</v>
      </c>
      <c r="G338" s="56">
        <f>SUM(G339:G345)</f>
        <v>1257.0999999999999</v>
      </c>
      <c r="H338" s="57"/>
      <c r="J338" s="70"/>
    </row>
    <row r="339" spans="1:10" s="6" customFormat="1" ht="45" x14ac:dyDescent="0.25">
      <c r="A339" s="4">
        <v>1</v>
      </c>
      <c r="B339" s="13" t="s">
        <v>536</v>
      </c>
      <c r="C339" s="13" t="s">
        <v>537</v>
      </c>
      <c r="D339" s="61">
        <v>33398</v>
      </c>
      <c r="E339" s="61">
        <v>10507</v>
      </c>
      <c r="F339" s="61">
        <v>10507</v>
      </c>
      <c r="G339" s="61">
        <v>241.66800000000001</v>
      </c>
      <c r="H339" s="44"/>
      <c r="J339" s="75"/>
    </row>
    <row r="340" spans="1:10" s="6" customFormat="1" ht="45" x14ac:dyDescent="0.25">
      <c r="A340" s="4">
        <v>2</v>
      </c>
      <c r="B340" s="13" t="s">
        <v>538</v>
      </c>
      <c r="C340" s="13" t="s">
        <v>539</v>
      </c>
      <c r="D340" s="61">
        <v>18833</v>
      </c>
      <c r="E340" s="61">
        <v>3846</v>
      </c>
      <c r="F340" s="61">
        <v>3846</v>
      </c>
      <c r="G340" s="61">
        <v>192.31899999999999</v>
      </c>
      <c r="H340" s="44"/>
      <c r="I340" s="76"/>
      <c r="J340" s="3"/>
    </row>
    <row r="341" spans="1:10" s="6" customFormat="1" ht="45" x14ac:dyDescent="0.25">
      <c r="A341" s="4">
        <v>3</v>
      </c>
      <c r="B341" s="13" t="s">
        <v>540</v>
      </c>
      <c r="C341" s="21" t="s">
        <v>541</v>
      </c>
      <c r="D341" s="61">
        <v>60451</v>
      </c>
      <c r="E341" s="61">
        <v>12647</v>
      </c>
      <c r="F341" s="61">
        <v>12647</v>
      </c>
      <c r="G341" s="61">
        <v>246.85</v>
      </c>
      <c r="H341" s="43"/>
      <c r="J341" s="75"/>
    </row>
    <row r="342" spans="1:10" s="6" customFormat="1" ht="45" x14ac:dyDescent="0.25">
      <c r="A342" s="4">
        <v>4</v>
      </c>
      <c r="B342" s="13" t="s">
        <v>542</v>
      </c>
      <c r="C342" s="21" t="s">
        <v>543</v>
      </c>
      <c r="D342" s="61">
        <v>10300</v>
      </c>
      <c r="E342" s="61">
        <v>4677</v>
      </c>
      <c r="F342" s="61">
        <v>4677</v>
      </c>
      <c r="G342" s="61">
        <v>116.925</v>
      </c>
      <c r="H342" s="43"/>
      <c r="J342" s="3"/>
    </row>
    <row r="343" spans="1:10" s="6" customFormat="1" ht="45" x14ac:dyDescent="0.25">
      <c r="A343" s="4">
        <v>5</v>
      </c>
      <c r="B343" s="13" t="s">
        <v>544</v>
      </c>
      <c r="C343" s="21" t="s">
        <v>545</v>
      </c>
      <c r="D343" s="61">
        <v>13308</v>
      </c>
      <c r="E343" s="61">
        <v>6820</v>
      </c>
      <c r="F343" s="61">
        <v>6820</v>
      </c>
      <c r="G343" s="61">
        <v>170.501</v>
      </c>
      <c r="H343" s="43"/>
      <c r="J343" s="75"/>
    </row>
    <row r="344" spans="1:10" s="6" customFormat="1" ht="45" x14ac:dyDescent="0.25">
      <c r="A344" s="4">
        <v>6</v>
      </c>
      <c r="B344" s="13" t="s">
        <v>546</v>
      </c>
      <c r="C344" s="21" t="s">
        <v>547</v>
      </c>
      <c r="D344" s="61">
        <v>18178</v>
      </c>
      <c r="E344" s="61">
        <v>7009</v>
      </c>
      <c r="F344" s="61">
        <v>7009</v>
      </c>
      <c r="G344" s="61">
        <v>96.55</v>
      </c>
      <c r="H344" s="43"/>
      <c r="J344" s="3"/>
    </row>
    <row r="345" spans="1:10" s="6" customFormat="1" ht="45" x14ac:dyDescent="0.25">
      <c r="A345" s="4">
        <v>7</v>
      </c>
      <c r="B345" s="13" t="s">
        <v>548</v>
      </c>
      <c r="C345" s="21" t="s">
        <v>549</v>
      </c>
      <c r="D345" s="61">
        <v>40367</v>
      </c>
      <c r="E345" s="61">
        <v>9620</v>
      </c>
      <c r="F345" s="61">
        <v>9620</v>
      </c>
      <c r="G345" s="61">
        <v>192.28700000000001</v>
      </c>
      <c r="H345" s="43"/>
      <c r="J345" s="75"/>
    </row>
    <row r="346" spans="1:10" s="54" customFormat="1" x14ac:dyDescent="0.25">
      <c r="A346" s="50" t="s">
        <v>588</v>
      </c>
      <c r="B346" s="81" t="s">
        <v>550</v>
      </c>
      <c r="C346" s="81"/>
      <c r="D346" s="56">
        <f>SUM(D347:D351)</f>
        <v>163658.82</v>
      </c>
      <c r="E346" s="56">
        <f>SUM(E347:E351)</f>
        <v>61184.19</v>
      </c>
      <c r="F346" s="56">
        <f>SUM(F347:F351)</f>
        <v>61184.19</v>
      </c>
      <c r="G346" s="56">
        <f>SUM(G347:G351)</f>
        <v>643.40000000000009</v>
      </c>
      <c r="H346" s="53"/>
      <c r="J346" s="49"/>
    </row>
    <row r="347" spans="1:10" s="3" customFormat="1" ht="75" x14ac:dyDescent="0.25">
      <c r="A347" s="4">
        <v>1</v>
      </c>
      <c r="B347" s="13" t="s">
        <v>551</v>
      </c>
      <c r="C347" s="12"/>
      <c r="D347" s="14">
        <v>17791.099999999999</v>
      </c>
      <c r="E347" s="14">
        <v>6735.5</v>
      </c>
      <c r="F347" s="14">
        <v>6735.5</v>
      </c>
      <c r="G347" s="14">
        <v>459.36</v>
      </c>
      <c r="H347" s="2"/>
    </row>
    <row r="348" spans="1:10" s="3" customFormat="1" ht="45" x14ac:dyDescent="0.25">
      <c r="A348" s="4">
        <v>2</v>
      </c>
      <c r="B348" s="13" t="s">
        <v>552</v>
      </c>
      <c r="C348" s="12"/>
      <c r="D348" s="14">
        <v>5550.82</v>
      </c>
      <c r="E348" s="14">
        <v>84.71</v>
      </c>
      <c r="F348" s="14">
        <v>84.71</v>
      </c>
      <c r="G348" s="14">
        <v>0.3</v>
      </c>
      <c r="H348" s="2"/>
    </row>
    <row r="349" spans="1:10" s="3" customFormat="1" ht="45" x14ac:dyDescent="0.25">
      <c r="A349" s="4">
        <v>3</v>
      </c>
      <c r="B349" s="13" t="s">
        <v>553</v>
      </c>
      <c r="C349" s="12"/>
      <c r="D349" s="14">
        <v>26124</v>
      </c>
      <c r="E349" s="14">
        <v>950.38</v>
      </c>
      <c r="F349" s="14">
        <v>950.38</v>
      </c>
      <c r="G349" s="14">
        <v>5.7</v>
      </c>
      <c r="H349" s="2"/>
      <c r="J349" s="49"/>
    </row>
    <row r="350" spans="1:10" s="3" customFormat="1" ht="30" x14ac:dyDescent="0.25">
      <c r="A350" s="4">
        <v>4</v>
      </c>
      <c r="B350" s="13" t="s">
        <v>554</v>
      </c>
      <c r="C350" s="12"/>
      <c r="D350" s="14">
        <v>94487.1</v>
      </c>
      <c r="E350" s="14">
        <v>43524.4</v>
      </c>
      <c r="F350" s="14">
        <v>43524.4</v>
      </c>
      <c r="G350" s="14">
        <v>130.57</v>
      </c>
      <c r="H350" s="2"/>
    </row>
    <row r="351" spans="1:10" s="3" customFormat="1" ht="30" x14ac:dyDescent="0.25">
      <c r="A351" s="4">
        <v>5</v>
      </c>
      <c r="B351" s="13" t="s">
        <v>555</v>
      </c>
      <c r="C351" s="12"/>
      <c r="D351" s="14">
        <v>19705.8</v>
      </c>
      <c r="E351" s="14">
        <v>9889.2000000000007</v>
      </c>
      <c r="F351" s="14">
        <v>9889.2000000000007</v>
      </c>
      <c r="G351" s="14">
        <v>47.47</v>
      </c>
      <c r="H351" s="2"/>
      <c r="J351" s="49"/>
    </row>
    <row r="352" spans="1:10" s="54" customFormat="1" x14ac:dyDescent="0.25">
      <c r="A352" s="50" t="s">
        <v>589</v>
      </c>
      <c r="B352" s="81" t="s">
        <v>556</v>
      </c>
      <c r="C352" s="81"/>
      <c r="D352" s="56">
        <f>SUM(D353:D355)</f>
        <v>29688.400000000001</v>
      </c>
      <c r="E352" s="56">
        <f t="shared" ref="E352:G352" si="34">SUM(E353:E355)</f>
        <v>13270.9</v>
      </c>
      <c r="F352" s="56">
        <f t="shared" si="34"/>
        <v>8971</v>
      </c>
      <c r="G352" s="56">
        <f t="shared" si="34"/>
        <v>89.699999999999989</v>
      </c>
      <c r="H352" s="53"/>
      <c r="J352" s="3"/>
    </row>
    <row r="353" spans="1:10" s="3" customFormat="1" ht="30" x14ac:dyDescent="0.25">
      <c r="A353" s="4">
        <v>1</v>
      </c>
      <c r="B353" s="13" t="s">
        <v>557</v>
      </c>
      <c r="C353" s="12"/>
      <c r="D353" s="14">
        <v>10796.4</v>
      </c>
      <c r="E353" s="14">
        <v>5254.7</v>
      </c>
      <c r="F353" s="14">
        <v>1733.9</v>
      </c>
      <c r="G353" s="14">
        <v>17.3</v>
      </c>
      <c r="H353" s="2"/>
      <c r="J353" s="49"/>
    </row>
    <row r="354" spans="1:10" s="3" customFormat="1" ht="30" x14ac:dyDescent="0.25">
      <c r="A354" s="4">
        <v>2</v>
      </c>
      <c r="B354" s="13" t="s">
        <v>558</v>
      </c>
      <c r="C354" s="12"/>
      <c r="D354" s="14">
        <v>3184.6</v>
      </c>
      <c r="E354" s="14">
        <v>2334.1</v>
      </c>
      <c r="F354" s="14">
        <v>1555</v>
      </c>
      <c r="G354" s="14">
        <v>15.6</v>
      </c>
      <c r="H354" s="2"/>
    </row>
    <row r="355" spans="1:10" s="3" customFormat="1" ht="30" x14ac:dyDescent="0.25">
      <c r="A355" s="4">
        <v>3</v>
      </c>
      <c r="B355" s="13" t="s">
        <v>559</v>
      </c>
      <c r="C355" s="12"/>
      <c r="D355" s="14">
        <v>15707.4</v>
      </c>
      <c r="E355" s="14">
        <v>5682.1</v>
      </c>
      <c r="F355" s="14">
        <v>5682.1</v>
      </c>
      <c r="G355" s="14">
        <v>56.8</v>
      </c>
      <c r="H355" s="2"/>
      <c r="J355" s="49"/>
    </row>
    <row r="356" spans="1:10" s="54" customFormat="1" x14ac:dyDescent="0.25">
      <c r="A356" s="50" t="s">
        <v>590</v>
      </c>
      <c r="B356" s="81" t="s">
        <v>560</v>
      </c>
      <c r="C356" s="81"/>
      <c r="D356" s="56">
        <f>SUM(D357:D357)</f>
        <v>7458.83</v>
      </c>
      <c r="E356" s="56">
        <f>SUM(E357:E357)</f>
        <v>106</v>
      </c>
      <c r="F356" s="56">
        <f>SUM(F357:F357)</f>
        <v>106</v>
      </c>
      <c r="G356" s="56">
        <f>SUM(G357:G357)</f>
        <v>3.18</v>
      </c>
      <c r="H356" s="53"/>
      <c r="J356" s="70"/>
    </row>
    <row r="357" spans="1:10" s="3" customFormat="1" ht="45" x14ac:dyDescent="0.25">
      <c r="A357" s="4">
        <v>1</v>
      </c>
      <c r="B357" s="13" t="s">
        <v>561</v>
      </c>
      <c r="C357" s="67" t="s">
        <v>562</v>
      </c>
      <c r="D357" s="61">
        <v>7458.83</v>
      </c>
      <c r="E357" s="61">
        <v>106</v>
      </c>
      <c r="F357" s="61">
        <v>106</v>
      </c>
      <c r="G357" s="61">
        <v>3.18</v>
      </c>
      <c r="H357" s="2"/>
      <c r="J357" s="75"/>
    </row>
    <row r="358" spans="1:10" s="54" customFormat="1" x14ac:dyDescent="0.25">
      <c r="A358" s="50" t="s">
        <v>448</v>
      </c>
      <c r="B358" s="66" t="s">
        <v>596</v>
      </c>
      <c r="C358" s="77"/>
      <c r="D358" s="56">
        <f>SUM(D359:D360)</f>
        <v>6905.1</v>
      </c>
      <c r="E358" s="56">
        <f>SUM(E359:E360)</f>
        <v>2110.3000000000002</v>
      </c>
      <c r="F358" s="56">
        <f>SUM(F359:F360)</f>
        <v>2110.3000000000002</v>
      </c>
      <c r="G358" s="56">
        <f>SUM(G359:G360)</f>
        <v>110.4</v>
      </c>
      <c r="H358" s="53"/>
    </row>
    <row r="359" spans="1:10" s="3" customFormat="1" ht="45" x14ac:dyDescent="0.25">
      <c r="A359" s="4">
        <v>1</v>
      </c>
      <c r="B359" s="13" t="s">
        <v>599</v>
      </c>
      <c r="C359" s="12" t="s">
        <v>597</v>
      </c>
      <c r="D359" s="14">
        <v>3085.1</v>
      </c>
      <c r="E359" s="14">
        <v>891.1</v>
      </c>
      <c r="F359" s="14">
        <v>891.1</v>
      </c>
      <c r="G359" s="14">
        <v>44.6</v>
      </c>
      <c r="H359" s="2"/>
    </row>
    <row r="360" spans="1:10" s="3" customFormat="1" ht="45" x14ac:dyDescent="0.25">
      <c r="A360" s="4">
        <v>2</v>
      </c>
      <c r="B360" s="13" t="s">
        <v>598</v>
      </c>
      <c r="C360" s="12" t="s">
        <v>600</v>
      </c>
      <c r="D360" s="14">
        <v>3820</v>
      </c>
      <c r="E360" s="14">
        <v>1219.2</v>
      </c>
      <c r="F360" s="14">
        <v>1219.2</v>
      </c>
      <c r="G360" s="14">
        <v>65.8</v>
      </c>
      <c r="H360" s="2"/>
    </row>
    <row r="361" spans="1:10" s="54" customFormat="1" x14ac:dyDescent="0.25">
      <c r="A361" s="50" t="s">
        <v>454</v>
      </c>
      <c r="B361" s="66" t="s">
        <v>603</v>
      </c>
      <c r="C361" s="77"/>
      <c r="D361" s="56">
        <f>SUM(D362:D364)</f>
        <v>146007.5</v>
      </c>
      <c r="E361" s="56">
        <f t="shared" ref="E361:G361" si="35">SUM(E362:E364)</f>
        <v>62742.9</v>
      </c>
      <c r="F361" s="56">
        <f t="shared" si="35"/>
        <v>62742.9</v>
      </c>
      <c r="G361" s="56">
        <f t="shared" si="35"/>
        <v>5326.5</v>
      </c>
      <c r="H361" s="53"/>
    </row>
    <row r="362" spans="1:10" s="3" customFormat="1" ht="60" x14ac:dyDescent="0.25">
      <c r="A362" s="4">
        <v>1</v>
      </c>
      <c r="B362" s="13" t="s">
        <v>604</v>
      </c>
      <c r="C362" s="67" t="s">
        <v>605</v>
      </c>
      <c r="D362" s="61">
        <v>12562.8</v>
      </c>
      <c r="E362" s="61">
        <v>7157.3</v>
      </c>
      <c r="F362" s="61">
        <v>7157.3</v>
      </c>
      <c r="G362" s="61">
        <v>572.5</v>
      </c>
      <c r="H362" s="2"/>
    </row>
    <row r="363" spans="1:10" s="3" customFormat="1" ht="90" x14ac:dyDescent="0.25">
      <c r="A363" s="4">
        <v>2</v>
      </c>
      <c r="B363" s="13" t="s">
        <v>606</v>
      </c>
      <c r="C363" s="67" t="s">
        <v>605</v>
      </c>
      <c r="D363" s="61">
        <v>38700.699999999997</v>
      </c>
      <c r="E363" s="61">
        <v>15360.6</v>
      </c>
      <c r="F363" s="61">
        <v>15360.6</v>
      </c>
      <c r="G363" s="61">
        <v>1536</v>
      </c>
      <c r="H363" s="2"/>
    </row>
    <row r="364" spans="1:10" s="3" customFormat="1" ht="105" x14ac:dyDescent="0.25">
      <c r="A364" s="4">
        <v>3</v>
      </c>
      <c r="B364" s="13" t="s">
        <v>607</v>
      </c>
      <c r="C364" s="67" t="s">
        <v>605</v>
      </c>
      <c r="D364" s="61">
        <v>94744</v>
      </c>
      <c r="E364" s="61">
        <v>40225</v>
      </c>
      <c r="F364" s="61">
        <v>40225</v>
      </c>
      <c r="G364" s="61">
        <v>3218</v>
      </c>
      <c r="H364" s="2"/>
    </row>
    <row r="365" spans="1:10" s="54" customFormat="1" x14ac:dyDescent="0.25">
      <c r="A365" s="50" t="s">
        <v>464</v>
      </c>
      <c r="B365" s="66" t="s">
        <v>639</v>
      </c>
      <c r="C365" s="77"/>
      <c r="D365" s="56">
        <f>SUM(D366:D368)</f>
        <v>8422</v>
      </c>
      <c r="E365" s="56">
        <f t="shared" ref="E365:G365" si="36">SUM(E366:E368)</f>
        <v>6111</v>
      </c>
      <c r="F365" s="56">
        <f t="shared" si="36"/>
        <v>6111</v>
      </c>
      <c r="G365" s="56">
        <f t="shared" si="36"/>
        <v>142.26</v>
      </c>
      <c r="H365" s="53"/>
    </row>
    <row r="366" spans="1:10" s="3" customFormat="1" ht="45" x14ac:dyDescent="0.25">
      <c r="A366" s="4">
        <v>1</v>
      </c>
      <c r="B366" s="13" t="s">
        <v>640</v>
      </c>
      <c r="C366" s="67" t="s">
        <v>641</v>
      </c>
      <c r="D366" s="61">
        <v>4315</v>
      </c>
      <c r="E366" s="61">
        <v>2004</v>
      </c>
      <c r="F366" s="61">
        <v>2004</v>
      </c>
      <c r="G366" s="61">
        <v>60.12</v>
      </c>
      <c r="H366" s="2"/>
    </row>
    <row r="367" spans="1:10" s="3" customFormat="1" ht="30" x14ac:dyDescent="0.25">
      <c r="A367" s="4">
        <v>2</v>
      </c>
      <c r="B367" s="13" t="s">
        <v>642</v>
      </c>
      <c r="C367" s="67" t="s">
        <v>643</v>
      </c>
      <c r="D367" s="61">
        <v>2013</v>
      </c>
      <c r="E367" s="61">
        <v>2013</v>
      </c>
      <c r="F367" s="61">
        <v>2013</v>
      </c>
      <c r="G367" s="61">
        <v>40.26</v>
      </c>
      <c r="H367" s="2"/>
    </row>
    <row r="368" spans="1:10" s="3" customFormat="1" ht="30" x14ac:dyDescent="0.25">
      <c r="A368" s="4">
        <v>3</v>
      </c>
      <c r="B368" s="13" t="s">
        <v>644</v>
      </c>
      <c r="C368" s="67" t="s">
        <v>645</v>
      </c>
      <c r="D368" s="61">
        <v>2094</v>
      </c>
      <c r="E368" s="61">
        <v>2094</v>
      </c>
      <c r="F368" s="61">
        <v>2094</v>
      </c>
      <c r="G368" s="61">
        <v>41.88</v>
      </c>
      <c r="H368" s="2"/>
    </row>
    <row r="369" spans="1:8" s="54" customFormat="1" x14ac:dyDescent="0.25">
      <c r="A369" s="50" t="s">
        <v>468</v>
      </c>
      <c r="B369" s="66" t="s">
        <v>647</v>
      </c>
      <c r="C369" s="77"/>
      <c r="D369" s="56">
        <f>D370+D371</f>
        <v>12644.4</v>
      </c>
      <c r="E369" s="56">
        <f t="shared" ref="E369:G369" si="37">E370+E371</f>
        <v>8870</v>
      </c>
      <c r="F369" s="56">
        <f t="shared" si="37"/>
        <v>8870</v>
      </c>
      <c r="G369" s="56">
        <f t="shared" si="37"/>
        <v>45</v>
      </c>
      <c r="H369" s="53"/>
    </row>
    <row r="370" spans="1:8" s="3" customFormat="1" ht="75" x14ac:dyDescent="0.25">
      <c r="A370" s="4">
        <v>1</v>
      </c>
      <c r="B370" s="13" t="s">
        <v>648</v>
      </c>
      <c r="C370" s="67" t="s">
        <v>649</v>
      </c>
      <c r="D370" s="61">
        <v>4797.3999999999996</v>
      </c>
      <c r="E370" s="61">
        <v>4254</v>
      </c>
      <c r="F370" s="61">
        <v>4254</v>
      </c>
      <c r="G370" s="61">
        <v>20</v>
      </c>
      <c r="H370" s="2"/>
    </row>
    <row r="371" spans="1:8" s="3" customFormat="1" ht="60" x14ac:dyDescent="0.25">
      <c r="A371" s="4">
        <v>2</v>
      </c>
      <c r="B371" s="13" t="s">
        <v>650</v>
      </c>
      <c r="C371" s="67" t="s">
        <v>651</v>
      </c>
      <c r="D371" s="61">
        <v>7847</v>
      </c>
      <c r="E371" s="61">
        <v>4616</v>
      </c>
      <c r="F371" s="61">
        <v>4616</v>
      </c>
      <c r="G371" s="61">
        <v>25</v>
      </c>
      <c r="H371" s="2"/>
    </row>
    <row r="372" spans="1:8" s="54" customFormat="1" x14ac:dyDescent="0.25">
      <c r="A372" s="50" t="s">
        <v>729</v>
      </c>
      <c r="B372" s="66" t="s">
        <v>652</v>
      </c>
      <c r="C372" s="77"/>
      <c r="D372" s="56">
        <f>D373+D374</f>
        <v>24315.67</v>
      </c>
      <c r="E372" s="56">
        <f t="shared" ref="E372:G372" si="38">E373+E374</f>
        <v>8962.5300000000007</v>
      </c>
      <c r="F372" s="56">
        <f t="shared" si="38"/>
        <v>8962.5300000000007</v>
      </c>
      <c r="G372" s="56">
        <f t="shared" si="38"/>
        <v>278.39</v>
      </c>
      <c r="H372" s="53"/>
    </row>
    <row r="373" spans="1:8" s="3" customFormat="1" ht="45" x14ac:dyDescent="0.25">
      <c r="A373" s="4">
        <v>1</v>
      </c>
      <c r="B373" s="13" t="s">
        <v>654</v>
      </c>
      <c r="C373" s="67" t="s">
        <v>655</v>
      </c>
      <c r="D373" s="61">
        <v>4811.32</v>
      </c>
      <c r="E373" s="61">
        <v>1912.6</v>
      </c>
      <c r="F373" s="61">
        <v>1912.6</v>
      </c>
      <c r="G373" s="61">
        <v>66.92</v>
      </c>
      <c r="H373" s="2"/>
    </row>
    <row r="374" spans="1:8" s="3" customFormat="1" ht="45" x14ac:dyDescent="0.25">
      <c r="A374" s="4">
        <v>2</v>
      </c>
      <c r="B374" s="13" t="s">
        <v>653</v>
      </c>
      <c r="C374" s="67" t="s">
        <v>656</v>
      </c>
      <c r="D374" s="61">
        <v>19504.349999999999</v>
      </c>
      <c r="E374" s="61">
        <v>7049.93</v>
      </c>
      <c r="F374" s="61">
        <v>7049.93</v>
      </c>
      <c r="G374" s="61">
        <v>211.47</v>
      </c>
      <c r="H374" s="2"/>
    </row>
    <row r="375" spans="1:8" s="54" customFormat="1" x14ac:dyDescent="0.25">
      <c r="A375" s="50" t="s">
        <v>730</v>
      </c>
      <c r="B375" s="66" t="s">
        <v>657</v>
      </c>
      <c r="C375" s="77"/>
      <c r="D375" s="56">
        <f>SUM(D376:D378)</f>
        <v>43383.73</v>
      </c>
      <c r="E375" s="56">
        <f>SUM(E376:E378)</f>
        <v>6555.8</v>
      </c>
      <c r="F375" s="56">
        <f>SUM(F376:F378)</f>
        <v>7145.2999999999993</v>
      </c>
      <c r="G375" s="56">
        <f>SUM(G376:G378)</f>
        <v>113.03600000000002</v>
      </c>
      <c r="H375" s="53"/>
    </row>
    <row r="376" spans="1:8" s="3" customFormat="1" ht="30" x14ac:dyDescent="0.25">
      <c r="A376" s="4">
        <v>1</v>
      </c>
      <c r="B376" s="13" t="s">
        <v>658</v>
      </c>
      <c r="C376" s="67" t="s">
        <v>659</v>
      </c>
      <c r="D376" s="61">
        <v>4633</v>
      </c>
      <c r="E376" s="61">
        <v>4633</v>
      </c>
      <c r="F376" s="61">
        <v>4633</v>
      </c>
      <c r="G376" s="61">
        <v>97.23</v>
      </c>
      <c r="H376" s="2"/>
    </row>
    <row r="377" spans="1:8" s="3" customFormat="1" ht="30" x14ac:dyDescent="0.25">
      <c r="A377" s="4">
        <v>2</v>
      </c>
      <c r="B377" s="13" t="s">
        <v>660</v>
      </c>
      <c r="C377" s="67" t="s">
        <v>661</v>
      </c>
      <c r="D377" s="61">
        <v>2904</v>
      </c>
      <c r="E377" s="61">
        <v>1922.8</v>
      </c>
      <c r="F377" s="61">
        <v>1275.7</v>
      </c>
      <c r="G377" s="61">
        <v>7.15</v>
      </c>
      <c r="H377" s="2"/>
    </row>
    <row r="378" spans="1:8" s="3" customFormat="1" ht="60" x14ac:dyDescent="0.25">
      <c r="A378" s="4">
        <v>3</v>
      </c>
      <c r="B378" s="13" t="s">
        <v>662</v>
      </c>
      <c r="C378" s="67" t="s">
        <v>663</v>
      </c>
      <c r="D378" s="61">
        <v>35846.730000000003</v>
      </c>
      <c r="E378" s="61"/>
      <c r="F378" s="61">
        <v>1236.5999999999999</v>
      </c>
      <c r="G378" s="61">
        <v>8.6560000000000006</v>
      </c>
      <c r="H378" s="2"/>
    </row>
    <row r="379" spans="1:8" s="54" customFormat="1" x14ac:dyDescent="0.25">
      <c r="A379" s="50" t="s">
        <v>731</v>
      </c>
      <c r="B379" s="66" t="s">
        <v>674</v>
      </c>
      <c r="C379" s="77"/>
      <c r="D379" s="56">
        <f>SUM(D380:D383)</f>
        <v>87903.489999999991</v>
      </c>
      <c r="E379" s="56">
        <f t="shared" ref="E379:G379" si="39">SUM(E380:E383)</f>
        <v>42858.47</v>
      </c>
      <c r="F379" s="56">
        <f t="shared" si="39"/>
        <v>18000</v>
      </c>
      <c r="G379" s="56">
        <f t="shared" si="39"/>
        <v>234.18</v>
      </c>
      <c r="H379" s="53"/>
    </row>
    <row r="380" spans="1:8" s="3" customFormat="1" ht="30" x14ac:dyDescent="0.25">
      <c r="A380" s="4">
        <v>1</v>
      </c>
      <c r="B380" s="13" t="s">
        <v>676</v>
      </c>
      <c r="C380" s="67" t="s">
        <v>679</v>
      </c>
      <c r="D380" s="61">
        <v>13900</v>
      </c>
      <c r="E380" s="61">
        <v>6600</v>
      </c>
      <c r="F380" s="61">
        <v>5000</v>
      </c>
      <c r="G380" s="61">
        <v>100</v>
      </c>
      <c r="H380" s="2"/>
    </row>
    <row r="381" spans="1:8" s="3" customFormat="1" ht="30" x14ac:dyDescent="0.25">
      <c r="A381" s="4">
        <v>2</v>
      </c>
      <c r="B381" s="13" t="s">
        <v>675</v>
      </c>
      <c r="C381" s="67" t="s">
        <v>680</v>
      </c>
      <c r="D381" s="61">
        <v>10000</v>
      </c>
      <c r="E381" s="61">
        <v>3400</v>
      </c>
      <c r="F381" s="61">
        <v>3000</v>
      </c>
      <c r="G381" s="61">
        <v>60</v>
      </c>
      <c r="H381" s="2"/>
    </row>
    <row r="382" spans="1:8" s="3" customFormat="1" ht="30" x14ac:dyDescent="0.25">
      <c r="A382" s="4">
        <v>3</v>
      </c>
      <c r="B382" s="13" t="s">
        <v>677</v>
      </c>
      <c r="C382" s="67" t="s">
        <v>681</v>
      </c>
      <c r="D382" s="61">
        <v>15800</v>
      </c>
      <c r="E382" s="61">
        <v>6600</v>
      </c>
      <c r="F382" s="61">
        <v>5000</v>
      </c>
      <c r="G382" s="61">
        <v>54.18</v>
      </c>
      <c r="H382" s="2"/>
    </row>
    <row r="383" spans="1:8" s="3" customFormat="1" ht="45" x14ac:dyDescent="0.25">
      <c r="A383" s="4">
        <v>4</v>
      </c>
      <c r="B383" s="13" t="s">
        <v>678</v>
      </c>
      <c r="C383" s="67" t="s">
        <v>682</v>
      </c>
      <c r="D383" s="61">
        <v>48203.49</v>
      </c>
      <c r="E383" s="61">
        <v>26258.47</v>
      </c>
      <c r="F383" s="61">
        <v>5000</v>
      </c>
      <c r="G383" s="61">
        <v>20</v>
      </c>
      <c r="H383" s="2"/>
    </row>
    <row r="384" spans="1:8" s="54" customFormat="1" x14ac:dyDescent="0.25">
      <c r="A384" s="50" t="s">
        <v>732</v>
      </c>
      <c r="B384" s="66" t="s">
        <v>694</v>
      </c>
      <c r="C384" s="77"/>
      <c r="D384" s="56">
        <f>SUM(D385:D389)</f>
        <v>1033140.1399999999</v>
      </c>
      <c r="E384" s="56">
        <f t="shared" ref="E384:G384" si="40">SUM(E385:E389)</f>
        <v>904298.85</v>
      </c>
      <c r="F384" s="56">
        <f t="shared" si="40"/>
        <v>904298.85</v>
      </c>
      <c r="G384" s="56">
        <f t="shared" si="40"/>
        <v>414.4</v>
      </c>
      <c r="H384" s="53"/>
    </row>
    <row r="385" spans="1:10" s="3" customFormat="1" ht="45" x14ac:dyDescent="0.25">
      <c r="A385" s="4">
        <v>1</v>
      </c>
      <c r="B385" s="13" t="s">
        <v>695</v>
      </c>
      <c r="C385" s="67" t="s">
        <v>696</v>
      </c>
      <c r="D385" s="61">
        <v>16484</v>
      </c>
      <c r="E385" s="61">
        <v>906.6</v>
      </c>
      <c r="F385" s="61">
        <v>906.6</v>
      </c>
      <c r="G385" s="61">
        <v>50</v>
      </c>
      <c r="H385" s="2"/>
    </row>
    <row r="386" spans="1:10" s="3" customFormat="1" ht="45" x14ac:dyDescent="0.25">
      <c r="A386" s="4">
        <v>2</v>
      </c>
      <c r="B386" s="13" t="s">
        <v>697</v>
      </c>
      <c r="C386" s="67" t="s">
        <v>698</v>
      </c>
      <c r="D386" s="61">
        <v>4998.3999999999996</v>
      </c>
      <c r="E386" s="61">
        <v>2895.5</v>
      </c>
      <c r="F386" s="61">
        <v>2895.5</v>
      </c>
      <c r="G386" s="61">
        <v>250</v>
      </c>
      <c r="H386" s="2"/>
    </row>
    <row r="387" spans="1:10" s="3" customFormat="1" ht="45" x14ac:dyDescent="0.25">
      <c r="A387" s="4">
        <v>3</v>
      </c>
      <c r="B387" s="13" t="s">
        <v>699</v>
      </c>
      <c r="C387" s="67" t="s">
        <v>700</v>
      </c>
      <c r="D387" s="61">
        <v>48873.599999999999</v>
      </c>
      <c r="E387" s="61">
        <v>28057.85</v>
      </c>
      <c r="F387" s="61">
        <v>28057.85</v>
      </c>
      <c r="G387" s="61">
        <v>50</v>
      </c>
      <c r="H387" s="2"/>
    </row>
    <row r="388" spans="1:10" s="3" customFormat="1" ht="75" x14ac:dyDescent="0.25">
      <c r="A388" s="4">
        <v>4</v>
      </c>
      <c r="B388" s="13" t="s">
        <v>701</v>
      </c>
      <c r="C388" s="67" t="s">
        <v>702</v>
      </c>
      <c r="D388" s="61">
        <v>17997.7</v>
      </c>
      <c r="E388" s="61">
        <v>12085.4</v>
      </c>
      <c r="F388" s="61">
        <v>12085.4</v>
      </c>
      <c r="G388" s="61">
        <v>60</v>
      </c>
      <c r="H388" s="2"/>
    </row>
    <row r="389" spans="1:10" s="3" customFormat="1" ht="30" x14ac:dyDescent="0.25">
      <c r="A389" s="4">
        <v>5</v>
      </c>
      <c r="B389" s="13" t="s">
        <v>703</v>
      </c>
      <c r="C389" s="67"/>
      <c r="D389" s="61">
        <v>944786.44</v>
      </c>
      <c r="E389" s="61">
        <v>860353.5</v>
      </c>
      <c r="F389" s="61">
        <v>860353.5</v>
      </c>
      <c r="G389" s="61">
        <v>4.4000000000000004</v>
      </c>
      <c r="H389" s="2"/>
    </row>
    <row r="390" spans="1:10" s="54" customFormat="1" x14ac:dyDescent="0.25">
      <c r="A390" s="50" t="s">
        <v>733</v>
      </c>
      <c r="B390" s="81" t="s">
        <v>563</v>
      </c>
      <c r="C390" s="81"/>
      <c r="D390" s="56">
        <f>SUM(D391:D398)</f>
        <v>90678</v>
      </c>
      <c r="E390" s="56">
        <f>SUM(E391:E398)</f>
        <v>86073</v>
      </c>
      <c r="F390" s="56">
        <f>SUM(F391:F398)</f>
        <v>86073</v>
      </c>
      <c r="G390" s="56">
        <f>SUM(G391:G398)</f>
        <v>7096.6149999999998</v>
      </c>
      <c r="H390" s="53"/>
      <c r="J390" s="49"/>
    </row>
    <row r="391" spans="1:10" s="62" customFormat="1" ht="45" x14ac:dyDescent="0.25">
      <c r="A391" s="4">
        <v>1</v>
      </c>
      <c r="B391" s="21" t="s">
        <v>570</v>
      </c>
      <c r="C391" s="21" t="s">
        <v>571</v>
      </c>
      <c r="D391" s="61">
        <v>2678</v>
      </c>
      <c r="E391" s="61">
        <v>2678</v>
      </c>
      <c r="F391" s="61">
        <v>2678</v>
      </c>
      <c r="G391" s="61">
        <v>141.75</v>
      </c>
      <c r="H391" s="2"/>
    </row>
    <row r="392" spans="1:10" s="68" customFormat="1" ht="45" x14ac:dyDescent="0.25">
      <c r="A392" s="71">
        <v>2</v>
      </c>
      <c r="B392" s="21" t="s">
        <v>564</v>
      </c>
      <c r="C392" s="21" t="s">
        <v>572</v>
      </c>
      <c r="D392" s="29">
        <v>2972</v>
      </c>
      <c r="E392" s="29">
        <v>2972</v>
      </c>
      <c r="F392" s="29">
        <v>2972</v>
      </c>
      <c r="G392" s="29">
        <v>18.452000000000002</v>
      </c>
      <c r="H392" s="78"/>
      <c r="J392" s="69"/>
    </row>
    <row r="393" spans="1:10" s="62" customFormat="1" ht="60" x14ac:dyDescent="0.25">
      <c r="A393" s="4">
        <v>3</v>
      </c>
      <c r="B393" s="13" t="s">
        <v>565</v>
      </c>
      <c r="C393" s="21" t="s">
        <v>573</v>
      </c>
      <c r="D393" s="61">
        <v>15787</v>
      </c>
      <c r="E393" s="61">
        <v>15787</v>
      </c>
      <c r="F393" s="61">
        <v>15787</v>
      </c>
      <c r="G393" s="61">
        <v>96.616</v>
      </c>
      <c r="H393" s="2"/>
    </row>
    <row r="394" spans="1:10" s="63" customFormat="1" ht="45" x14ac:dyDescent="0.25">
      <c r="A394" s="71">
        <v>4</v>
      </c>
      <c r="B394" s="13" t="s">
        <v>566</v>
      </c>
      <c r="C394" s="13" t="s">
        <v>574</v>
      </c>
      <c r="D394" s="61">
        <v>11017</v>
      </c>
      <c r="E394" s="61">
        <v>11017</v>
      </c>
      <c r="F394" s="61">
        <v>11017</v>
      </c>
      <c r="G394" s="61">
        <v>918</v>
      </c>
      <c r="H394" s="2"/>
      <c r="J394" s="65"/>
    </row>
    <row r="395" spans="1:10" s="63" customFormat="1" ht="45" x14ac:dyDescent="0.25">
      <c r="A395" s="71">
        <v>5</v>
      </c>
      <c r="B395" s="13" t="s">
        <v>567</v>
      </c>
      <c r="C395" s="13" t="s">
        <v>575</v>
      </c>
      <c r="D395" s="61">
        <v>2690</v>
      </c>
      <c r="E395" s="61">
        <v>2690</v>
      </c>
      <c r="F395" s="61">
        <v>2690</v>
      </c>
      <c r="G395" s="61">
        <v>76.5</v>
      </c>
      <c r="H395" s="2"/>
    </row>
    <row r="396" spans="1:10" s="62" customFormat="1" ht="45" x14ac:dyDescent="0.25">
      <c r="A396" s="4">
        <v>6</v>
      </c>
      <c r="B396" s="13" t="s">
        <v>568</v>
      </c>
      <c r="C396" s="13" t="s">
        <v>576</v>
      </c>
      <c r="D396" s="61">
        <v>5430</v>
      </c>
      <c r="E396" s="61">
        <v>5430</v>
      </c>
      <c r="F396" s="61">
        <v>5430</v>
      </c>
      <c r="G396" s="61">
        <v>57.015000000000001</v>
      </c>
      <c r="H396" s="2"/>
    </row>
    <row r="397" spans="1:10" s="62" customFormat="1" ht="45" x14ac:dyDescent="0.25">
      <c r="A397" s="71">
        <v>7</v>
      </c>
      <c r="B397" s="13" t="s">
        <v>569</v>
      </c>
      <c r="C397" s="21" t="s">
        <v>577</v>
      </c>
      <c r="D397" s="61">
        <v>8849</v>
      </c>
      <c r="E397" s="61">
        <v>8849</v>
      </c>
      <c r="F397" s="61">
        <v>8849</v>
      </c>
      <c r="G397" s="61">
        <v>654.82600000000002</v>
      </c>
      <c r="H397" s="2"/>
    </row>
    <row r="398" spans="1:10" s="62" customFormat="1" ht="75" x14ac:dyDescent="0.25">
      <c r="A398" s="4">
        <v>8</v>
      </c>
      <c r="B398" s="13" t="s">
        <v>578</v>
      </c>
      <c r="C398" s="67" t="s">
        <v>579</v>
      </c>
      <c r="D398" s="61">
        <v>41255</v>
      </c>
      <c r="E398" s="61">
        <v>36650</v>
      </c>
      <c r="F398" s="61">
        <v>36650</v>
      </c>
      <c r="G398" s="61">
        <v>5133.4560000000001</v>
      </c>
      <c r="H398" s="2"/>
      <c r="J398" s="64"/>
    </row>
    <row r="399" spans="1:10" s="54" customFormat="1" ht="19.149999999999999" customHeight="1" thickBot="1" x14ac:dyDescent="0.3">
      <c r="A399" s="84" t="s">
        <v>2</v>
      </c>
      <c r="B399" s="85"/>
      <c r="C399" s="79"/>
      <c r="D399" s="79">
        <f>SUM(D6+D8+D10+D12+D16+D19+D21+D31+D41+D43+D46+D56+D61+D63+D68+D75+D79+D81+D85+D88+D91+D98+D104+D107+D113+D119+D123+D129+D132+D134+D136+D142+D147+D149+D157+D159+D171+D173+D178+D181+D190+D194+D199+D201+D203+D211+D214+D219+D223+D230+D234+D236+D239+D242+D244+D246+D250+D256+D260+D265+D268+D271+D273+D277+D281+D286+D289+D298+D302+D304+D306+D316+D327+D333+D338+D346+D352+D356+D358+D361+D365+D369+D372+D375+D379+D384+D390)</f>
        <v>10797234.970000003</v>
      </c>
      <c r="E399" s="79">
        <f t="shared" ref="E399:G399" si="41">SUM(E6+E8+E10+E12+E16+E19+E21+E31+E41+E43+E46+E56+E61+E63+E68+E75+E79+E81+E85+E88+E91+E98+E104+E107+E113+E119+E123+E129+E132+E134+E136+E142+E147+E149+E157+E159+E171+E173+E178+E181+E190+E194+E199+E201+E203+E211+E214+E219+E223+E230+E234+E236+E239+E242+E244+E246+E250+E256+E260+E265+E268+E271+E273+E277+E281+E286+E289+E298+E302+E304+E306+E316+E327+E333+E338+E346+E352+E356+E358+E361+E365+E369+E372+E375+E379+E384+E390)</f>
        <v>7762837.9200000009</v>
      </c>
      <c r="F399" s="79">
        <f t="shared" si="41"/>
        <v>7289724.9500000011</v>
      </c>
      <c r="G399" s="79">
        <f t="shared" si="41"/>
        <v>63031.46899999999</v>
      </c>
      <c r="H399" s="80"/>
    </row>
  </sheetData>
  <mergeCells count="90">
    <mergeCell ref="B8:C8"/>
    <mergeCell ref="B6:C6"/>
    <mergeCell ref="B31:C31"/>
    <mergeCell ref="B41:C41"/>
    <mergeCell ref="B21:C21"/>
    <mergeCell ref="B16:C16"/>
    <mergeCell ref="B12:C12"/>
    <mergeCell ref="B19:C19"/>
    <mergeCell ref="B68:C68"/>
    <mergeCell ref="B79:C79"/>
    <mergeCell ref="B81:C81"/>
    <mergeCell ref="B85:C85"/>
    <mergeCell ref="B10:C10"/>
    <mergeCell ref="B43:C43"/>
    <mergeCell ref="B46:C46"/>
    <mergeCell ref="B56:C56"/>
    <mergeCell ref="B61:C61"/>
    <mergeCell ref="B63:C63"/>
    <mergeCell ref="F4:F5"/>
    <mergeCell ref="G4:G5"/>
    <mergeCell ref="A1:H1"/>
    <mergeCell ref="A2:H2"/>
    <mergeCell ref="G3:H3"/>
    <mergeCell ref="E4:E5"/>
    <mergeCell ref="B4:B5"/>
    <mergeCell ref="A4:A5"/>
    <mergeCell ref="C4:C5"/>
    <mergeCell ref="D4:D5"/>
    <mergeCell ref="H4:H5"/>
    <mergeCell ref="B88:C88"/>
    <mergeCell ref="B91:C91"/>
    <mergeCell ref="B98:C98"/>
    <mergeCell ref="B104:C104"/>
    <mergeCell ref="A399:B399"/>
    <mergeCell ref="B203:C203"/>
    <mergeCell ref="B211:C211"/>
    <mergeCell ref="B214:C214"/>
    <mergeCell ref="B219:C219"/>
    <mergeCell ref="B223:C223"/>
    <mergeCell ref="B230:C230"/>
    <mergeCell ref="B234:C234"/>
    <mergeCell ref="B236:C236"/>
    <mergeCell ref="B239:C239"/>
    <mergeCell ref="B107:C107"/>
    <mergeCell ref="B113:C113"/>
    <mergeCell ref="B119:C119"/>
    <mergeCell ref="B123:C123"/>
    <mergeCell ref="B129:C129"/>
    <mergeCell ref="B132:C132"/>
    <mergeCell ref="B134:C134"/>
    <mergeCell ref="B136:C136"/>
    <mergeCell ref="B142:C142"/>
    <mergeCell ref="B147:C147"/>
    <mergeCell ref="B149:C149"/>
    <mergeCell ref="B157:C157"/>
    <mergeCell ref="B159:C159"/>
    <mergeCell ref="B171:C171"/>
    <mergeCell ref="B199:C199"/>
    <mergeCell ref="B201:C201"/>
    <mergeCell ref="B173:C173"/>
    <mergeCell ref="B178:C178"/>
    <mergeCell ref="B181:C181"/>
    <mergeCell ref="B190:C190"/>
    <mergeCell ref="B194:C194"/>
    <mergeCell ref="B242:C242"/>
    <mergeCell ref="B244:C244"/>
    <mergeCell ref="B246:C246"/>
    <mergeCell ref="B250:C250"/>
    <mergeCell ref="B256:C256"/>
    <mergeCell ref="B277:C277"/>
    <mergeCell ref="B281:C281"/>
    <mergeCell ref="B286:C286"/>
    <mergeCell ref="B289:C289"/>
    <mergeCell ref="B260:C260"/>
    <mergeCell ref="B265:C265"/>
    <mergeCell ref="B268:C268"/>
    <mergeCell ref="B271:C271"/>
    <mergeCell ref="B273:C273"/>
    <mergeCell ref="B298:C298"/>
    <mergeCell ref="B302:C302"/>
    <mergeCell ref="B304:C304"/>
    <mergeCell ref="B346:C346"/>
    <mergeCell ref="B352:C352"/>
    <mergeCell ref="B356:C356"/>
    <mergeCell ref="B390:C390"/>
    <mergeCell ref="B306:C306"/>
    <mergeCell ref="B316:C316"/>
    <mergeCell ref="B327:C327"/>
    <mergeCell ref="B333:C333"/>
    <mergeCell ref="B338:C338"/>
  </mergeCells>
  <conditionalFormatting sqref="B150:B156">
    <cfRule type="expression" dxfId="0" priority="1">
      <formula>+IF($AD150="chung",TRUE)</formula>
    </cfRule>
  </conditionalFormatting>
  <pageMargins left="0.51181102362204722" right="0.51181102362204722" top="0.51181102362204722" bottom="0.51181102362204722"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NĂM 2026</vt:lpstr>
      <vt:lpstr>'NĂM 2026'!Print_Area</vt:lpstr>
      <vt:lpstr>'NĂM 2026'!Print_Titles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AD_Lam</dc:creator>
  <cp:lastModifiedBy>admin</cp:lastModifiedBy>
  <cp:lastPrinted>2026-03-30T04:39:13Z</cp:lastPrinted>
  <dcterms:created xsi:type="dcterms:W3CDTF">2022-08-26T09:53:59Z</dcterms:created>
  <dcterms:modified xsi:type="dcterms:W3CDTF">2026-04-07T08:07:56Z</dcterms:modified>
</cp:coreProperties>
</file>